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k-fs11\0400_ITサービスG\0430_スポーツイベントT\01_業務データ（空手以外）\11_神空連　会員DB\997_資料関連\01_新規手続\2025年度\申込書\"/>
    </mc:Choice>
  </mc:AlternateContent>
  <bookViews>
    <workbookView xWindow="360" yWindow="120" windowWidth="23715" windowHeight="10455" firstSheet="1" activeTab="1"/>
  </bookViews>
  <sheets>
    <sheet name="プルダウンメニュー" sheetId="2" state="hidden" r:id="rId1"/>
    <sheet name="会員情報登録" sheetId="1" r:id="rId2"/>
    <sheet name="振込連絡書" sheetId="3" r:id="rId3"/>
  </sheets>
  <definedNames>
    <definedName name="会員_性別">プルダウンメニュー!$F$3:$F$4</definedName>
    <definedName name="審判員_フラグ">プルダウンメニュー!$G$3:$G$4</definedName>
    <definedName name="振込名義">プルダウンメニュー!$M$3:$M$4</definedName>
    <definedName name="地区名称">プルダウンメニュー!$B$3:$B$23</definedName>
    <definedName name="訂正_再発行">プルダウンメニュー!$J$4:$J$5</definedName>
  </definedNames>
  <calcPr calcId="162913"/>
</workbook>
</file>

<file path=xl/calcChain.xml><?xml version="1.0" encoding="utf-8"?>
<calcChain xmlns="http://schemas.openxmlformats.org/spreadsheetml/2006/main">
  <c r="H24" i="1" l="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23" i="1"/>
  <c r="E177" i="1" l="1"/>
  <c r="B177" i="1"/>
  <c r="E19" i="1"/>
  <c r="B19" i="1"/>
  <c r="G24" i="1" l="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23" i="1"/>
  <c r="L182" i="1" l="1"/>
  <c r="L183" i="1"/>
  <c r="L184" i="1"/>
  <c r="L185" i="1"/>
  <c r="L186" i="1"/>
  <c r="L187" i="1"/>
  <c r="L188" i="1"/>
  <c r="L189" i="1"/>
  <c r="L190" i="1"/>
  <c r="L181" i="1"/>
  <c r="B7" i="3"/>
  <c r="B6" i="3"/>
  <c r="B5" i="3"/>
  <c r="B4" i="3"/>
  <c r="E176" i="1"/>
  <c r="E18" i="1"/>
  <c r="B176" i="1"/>
  <c r="B18" i="1"/>
  <c r="C14" i="3"/>
  <c r="E14" i="3" s="1"/>
  <c r="I172" i="1"/>
  <c r="L172" i="1"/>
  <c r="I171" i="1"/>
  <c r="L171" i="1"/>
  <c r="I170" i="1"/>
  <c r="L170" i="1"/>
  <c r="I169" i="1"/>
  <c r="L169" i="1"/>
  <c r="I168" i="1"/>
  <c r="L168" i="1"/>
  <c r="I167" i="1"/>
  <c r="L167" i="1"/>
  <c r="I166" i="1"/>
  <c r="L166" i="1"/>
  <c r="I165" i="1"/>
  <c r="L165" i="1"/>
  <c r="I164" i="1"/>
  <c r="L164" i="1"/>
  <c r="I163" i="1"/>
  <c r="L163" i="1"/>
  <c r="I162" i="1"/>
  <c r="L162" i="1"/>
  <c r="I161" i="1"/>
  <c r="L161" i="1"/>
  <c r="I160" i="1"/>
  <c r="L160" i="1"/>
  <c r="I159" i="1"/>
  <c r="L159" i="1"/>
  <c r="I158" i="1"/>
  <c r="L158" i="1"/>
  <c r="I157" i="1"/>
  <c r="L157" i="1"/>
  <c r="I156" i="1"/>
  <c r="L156" i="1"/>
  <c r="I155" i="1"/>
  <c r="L155" i="1"/>
  <c r="I154" i="1"/>
  <c r="L154" i="1"/>
  <c r="I153" i="1"/>
  <c r="L153" i="1"/>
  <c r="I152" i="1"/>
  <c r="L152" i="1"/>
  <c r="I151" i="1"/>
  <c r="L151" i="1"/>
  <c r="I150" i="1"/>
  <c r="L150" i="1"/>
  <c r="I149" i="1"/>
  <c r="L149" i="1"/>
  <c r="I148" i="1"/>
  <c r="L148" i="1"/>
  <c r="I147" i="1"/>
  <c r="L147" i="1"/>
  <c r="I146" i="1"/>
  <c r="L146" i="1"/>
  <c r="I145" i="1"/>
  <c r="L145" i="1"/>
  <c r="I144" i="1"/>
  <c r="L144" i="1"/>
  <c r="I143" i="1"/>
  <c r="L143" i="1"/>
  <c r="I142" i="1"/>
  <c r="L142" i="1"/>
  <c r="I141" i="1"/>
  <c r="L141" i="1"/>
  <c r="I140" i="1"/>
  <c r="L140" i="1"/>
  <c r="I139" i="1"/>
  <c r="L139" i="1"/>
  <c r="I138" i="1"/>
  <c r="L138" i="1"/>
  <c r="I137" i="1"/>
  <c r="L137" i="1"/>
  <c r="I136" i="1"/>
  <c r="L136" i="1"/>
  <c r="I135" i="1"/>
  <c r="L135" i="1"/>
  <c r="I134" i="1"/>
  <c r="L134" i="1"/>
  <c r="I133" i="1"/>
  <c r="L133" i="1"/>
  <c r="I132" i="1"/>
  <c r="L132" i="1"/>
  <c r="I131" i="1"/>
  <c r="L131" i="1"/>
  <c r="I130" i="1"/>
  <c r="L130" i="1"/>
  <c r="I129" i="1"/>
  <c r="L129" i="1"/>
  <c r="I128" i="1"/>
  <c r="L128" i="1"/>
  <c r="I127" i="1"/>
  <c r="L127" i="1"/>
  <c r="I126" i="1"/>
  <c r="L126" i="1"/>
  <c r="I125" i="1"/>
  <c r="L125" i="1"/>
  <c r="I124" i="1"/>
  <c r="L124" i="1"/>
  <c r="I123" i="1"/>
  <c r="L123" i="1"/>
  <c r="I122" i="1"/>
  <c r="L122" i="1"/>
  <c r="I121" i="1"/>
  <c r="L121" i="1"/>
  <c r="I120" i="1"/>
  <c r="L120" i="1"/>
  <c r="I119" i="1"/>
  <c r="L119" i="1"/>
  <c r="I118" i="1"/>
  <c r="L118" i="1"/>
  <c r="I117" i="1"/>
  <c r="L117" i="1"/>
  <c r="I116" i="1"/>
  <c r="L116" i="1"/>
  <c r="I115" i="1"/>
  <c r="L115" i="1"/>
  <c r="I114" i="1"/>
  <c r="L114" i="1"/>
  <c r="I113" i="1"/>
  <c r="L113" i="1"/>
  <c r="I112" i="1"/>
  <c r="L112" i="1"/>
  <c r="I111" i="1"/>
  <c r="L111" i="1"/>
  <c r="I110" i="1"/>
  <c r="L110" i="1"/>
  <c r="I109" i="1"/>
  <c r="L109" i="1"/>
  <c r="I108" i="1"/>
  <c r="L108" i="1"/>
  <c r="I107" i="1"/>
  <c r="L107" i="1"/>
  <c r="I106" i="1"/>
  <c r="L106" i="1"/>
  <c r="I105" i="1"/>
  <c r="L105" i="1"/>
  <c r="I104" i="1"/>
  <c r="L104" i="1"/>
  <c r="I103" i="1"/>
  <c r="L103" i="1"/>
  <c r="I102" i="1"/>
  <c r="L102" i="1"/>
  <c r="I101" i="1"/>
  <c r="L101" i="1"/>
  <c r="I100" i="1"/>
  <c r="L100" i="1"/>
  <c r="I99" i="1"/>
  <c r="L99" i="1"/>
  <c r="I98" i="1"/>
  <c r="L98" i="1"/>
  <c r="I97" i="1"/>
  <c r="L97" i="1"/>
  <c r="I96" i="1"/>
  <c r="L96" i="1"/>
  <c r="I95" i="1"/>
  <c r="L95" i="1"/>
  <c r="I94" i="1"/>
  <c r="L94" i="1"/>
  <c r="I93" i="1"/>
  <c r="L93" i="1"/>
  <c r="I92" i="1"/>
  <c r="L92" i="1"/>
  <c r="I91" i="1"/>
  <c r="L91" i="1"/>
  <c r="I90" i="1"/>
  <c r="L90" i="1"/>
  <c r="I89" i="1"/>
  <c r="L89" i="1"/>
  <c r="I88" i="1"/>
  <c r="L88" i="1"/>
  <c r="I87" i="1"/>
  <c r="L87" i="1"/>
  <c r="I86" i="1"/>
  <c r="L86" i="1"/>
  <c r="I85" i="1"/>
  <c r="L85" i="1"/>
  <c r="I84" i="1"/>
  <c r="L84" i="1"/>
  <c r="I83" i="1"/>
  <c r="L83" i="1"/>
  <c r="I82" i="1"/>
  <c r="L82" i="1"/>
  <c r="I81" i="1"/>
  <c r="L81" i="1"/>
  <c r="I80" i="1"/>
  <c r="L80" i="1"/>
  <c r="I79" i="1"/>
  <c r="L79" i="1"/>
  <c r="I78" i="1"/>
  <c r="L78" i="1"/>
  <c r="I77" i="1"/>
  <c r="L77" i="1"/>
  <c r="I76" i="1"/>
  <c r="L76" i="1"/>
  <c r="I75" i="1"/>
  <c r="L75" i="1"/>
  <c r="I74" i="1"/>
  <c r="L74" i="1"/>
  <c r="I73" i="1"/>
  <c r="L73" i="1"/>
  <c r="I72" i="1"/>
  <c r="L72" i="1"/>
  <c r="I71" i="1"/>
  <c r="L71" i="1"/>
  <c r="I70" i="1"/>
  <c r="L70" i="1"/>
  <c r="I69" i="1"/>
  <c r="L69" i="1"/>
  <c r="I68" i="1"/>
  <c r="L68" i="1"/>
  <c r="I67" i="1"/>
  <c r="L67" i="1"/>
  <c r="I66" i="1"/>
  <c r="L66" i="1"/>
  <c r="I65" i="1"/>
  <c r="L65" i="1"/>
  <c r="I64" i="1"/>
  <c r="L64" i="1"/>
  <c r="I63" i="1"/>
  <c r="L63" i="1"/>
  <c r="I62" i="1"/>
  <c r="L62" i="1"/>
  <c r="I61" i="1"/>
  <c r="L61" i="1"/>
  <c r="I60" i="1"/>
  <c r="L60" i="1"/>
  <c r="I59" i="1"/>
  <c r="L59" i="1"/>
  <c r="I58" i="1"/>
  <c r="L58" i="1"/>
  <c r="I57" i="1"/>
  <c r="L57" i="1"/>
  <c r="I56" i="1"/>
  <c r="L56" i="1"/>
  <c r="I55" i="1"/>
  <c r="L55" i="1"/>
  <c r="I54" i="1"/>
  <c r="L54" i="1"/>
  <c r="I53" i="1"/>
  <c r="L53" i="1"/>
  <c r="I52" i="1"/>
  <c r="L52" i="1"/>
  <c r="I51" i="1"/>
  <c r="L51" i="1"/>
  <c r="I50" i="1"/>
  <c r="L50" i="1"/>
  <c r="I49" i="1"/>
  <c r="L49" i="1"/>
  <c r="I48" i="1"/>
  <c r="L48" i="1"/>
  <c r="I47" i="1"/>
  <c r="L47" i="1"/>
  <c r="I46" i="1"/>
  <c r="L46" i="1"/>
  <c r="I45" i="1"/>
  <c r="L45" i="1"/>
  <c r="I44" i="1"/>
  <c r="L44" i="1"/>
  <c r="I43" i="1"/>
  <c r="L43" i="1"/>
  <c r="I42" i="1"/>
  <c r="L42" i="1"/>
  <c r="I41" i="1"/>
  <c r="L41" i="1"/>
  <c r="I40" i="1"/>
  <c r="L40" i="1"/>
  <c r="I39" i="1"/>
  <c r="L39" i="1"/>
  <c r="I38" i="1"/>
  <c r="L38" i="1"/>
  <c r="I37" i="1"/>
  <c r="L37" i="1"/>
  <c r="I36" i="1"/>
  <c r="L36" i="1"/>
  <c r="I35" i="1"/>
  <c r="L35" i="1"/>
  <c r="I34" i="1"/>
  <c r="L34" i="1"/>
  <c r="I33" i="1"/>
  <c r="L33" i="1"/>
  <c r="I32" i="1"/>
  <c r="L32" i="1"/>
  <c r="I31" i="1"/>
  <c r="L31" i="1"/>
  <c r="I30" i="1"/>
  <c r="L30" i="1"/>
  <c r="I29" i="1"/>
  <c r="L29" i="1"/>
  <c r="I28" i="1"/>
  <c r="L28" i="1"/>
  <c r="I27" i="1"/>
  <c r="L27" i="1"/>
  <c r="I26" i="1"/>
  <c r="L26" i="1"/>
  <c r="I25" i="1"/>
  <c r="L25" i="1"/>
  <c r="I24" i="1"/>
  <c r="L24" i="1"/>
  <c r="I23" i="1"/>
  <c r="L23" i="1"/>
  <c r="B13" i="3"/>
  <c r="E13" i="3" s="1"/>
  <c r="B18" i="3" l="1"/>
</calcChain>
</file>

<file path=xl/sharedStrings.xml><?xml version="1.0" encoding="utf-8"?>
<sst xmlns="http://schemas.openxmlformats.org/spreadsheetml/2006/main" count="1094" uniqueCount="127">
  <si>
    <t>神奈川県空手道連盟　団体登録確認書</t>
    <phoneticPr fontId="2"/>
  </si>
  <si>
    <t>地域/個人（プルダウンメニュー）</t>
    <rPh sb="0" eb="2">
      <t>チイキ</t>
    </rPh>
    <rPh sb="3" eb="5">
      <t>コジン</t>
    </rPh>
    <phoneticPr fontId="1"/>
  </si>
  <si>
    <t>団体名称_ふりがな</t>
    <rPh sb="0" eb="2">
      <t>ダンタイ</t>
    </rPh>
    <rPh sb="2" eb="4">
      <t>メイショウ</t>
    </rPh>
    <phoneticPr fontId="1"/>
  </si>
  <si>
    <t>団体長名_ふりがな（フルネーム）</t>
    <rPh sb="0" eb="2">
      <t>ダンタイ</t>
    </rPh>
    <rPh sb="2" eb="3">
      <t>チョウ</t>
    </rPh>
    <rPh sb="3" eb="4">
      <t>メイ</t>
    </rPh>
    <phoneticPr fontId="1"/>
  </si>
  <si>
    <t>郵便番号</t>
    <rPh sb="0" eb="4">
      <t>ユウビンバンゴウ</t>
    </rPh>
    <phoneticPr fontId="1"/>
  </si>
  <si>
    <t>住所（番地まで）</t>
    <rPh sb="0" eb="2">
      <t>ジュウショ</t>
    </rPh>
    <rPh sb="3" eb="5">
      <t>バンチ</t>
    </rPh>
    <phoneticPr fontId="1"/>
  </si>
  <si>
    <t>住所（ビル名・部屋番号）</t>
    <rPh sb="0" eb="2">
      <t>ジュウショ</t>
    </rPh>
    <rPh sb="5" eb="6">
      <t>メイ</t>
    </rPh>
    <rPh sb="7" eb="9">
      <t>ヘヤ</t>
    </rPh>
    <rPh sb="9" eb="11">
      <t>バンゴウ</t>
    </rPh>
    <phoneticPr fontId="1"/>
  </si>
  <si>
    <t>電話番号</t>
    <rPh sb="0" eb="2">
      <t>デンワ</t>
    </rPh>
    <rPh sb="2" eb="4">
      <t>バンゴウ</t>
    </rPh>
    <phoneticPr fontId="1"/>
  </si>
  <si>
    <t>メールアドレス</t>
  </si>
  <si>
    <t>神奈川県空手道連盟　会員情報登録</t>
    <phoneticPr fontId="2"/>
  </si>
  <si>
    <t>団体ＩＤ</t>
    <rPh sb="0" eb="2">
      <t>ダンタイ</t>
    </rPh>
    <phoneticPr fontId="1"/>
  </si>
  <si>
    <t>団体名称</t>
    <rPh sb="0" eb="2">
      <t>ダンタイ</t>
    </rPh>
    <rPh sb="2" eb="4">
      <t>メイショウ</t>
    </rPh>
    <phoneticPr fontId="1"/>
  </si>
  <si>
    <t>申込人数</t>
    <rPh sb="0" eb="2">
      <t>モウシコミ</t>
    </rPh>
    <rPh sb="2" eb="4">
      <t>ニンズウ</t>
    </rPh>
    <phoneticPr fontId="1"/>
  </si>
  <si>
    <t>費用</t>
    <rPh sb="0" eb="2">
      <t>ヒヨウ</t>
    </rPh>
    <phoneticPr fontId="1"/>
  </si>
  <si>
    <t>氏名（姓）</t>
    <rPh sb="0" eb="2">
      <t>シメイ</t>
    </rPh>
    <rPh sb="3" eb="4">
      <t>セイ</t>
    </rPh>
    <phoneticPr fontId="1"/>
  </si>
  <si>
    <t>氏名（名）</t>
    <rPh sb="0" eb="2">
      <t>シメイ</t>
    </rPh>
    <rPh sb="3" eb="4">
      <t>メイ</t>
    </rPh>
    <phoneticPr fontId="1"/>
  </si>
  <si>
    <t>ふりがな（姓）</t>
    <rPh sb="5" eb="6">
      <t>セイ</t>
    </rPh>
    <phoneticPr fontId="1"/>
  </si>
  <si>
    <t>ふりがな（名）</t>
    <rPh sb="5" eb="6">
      <t>メイ</t>
    </rPh>
    <phoneticPr fontId="1"/>
  </si>
  <si>
    <t>生年月日</t>
    <rPh sb="0" eb="2">
      <t>セイネン</t>
    </rPh>
    <rPh sb="2" eb="4">
      <t>ガッピ</t>
    </rPh>
    <phoneticPr fontId="1"/>
  </si>
  <si>
    <t>年齢</t>
    <rPh sb="0" eb="2">
      <t>ネンレイ</t>
    </rPh>
    <phoneticPr fontId="2"/>
  </si>
  <si>
    <t>学年</t>
    <rPh sb="0" eb="2">
      <t>ガクネン</t>
    </rPh>
    <phoneticPr fontId="2"/>
  </si>
  <si>
    <t>会員_更新フラグ</t>
    <rPh sb="3" eb="5">
      <t>コウシン</t>
    </rPh>
    <phoneticPr fontId="1"/>
  </si>
  <si>
    <t>会員_性別</t>
    <rPh sb="3" eb="5">
      <t>セイベツ</t>
    </rPh>
    <phoneticPr fontId="1"/>
  </si>
  <si>
    <t>審判員_フラグ</t>
    <rPh sb="0" eb="2">
      <t>シンパン</t>
    </rPh>
    <rPh sb="2" eb="3">
      <t>イン</t>
    </rPh>
    <phoneticPr fontId="1"/>
  </si>
  <si>
    <t>会費</t>
    <rPh sb="0" eb="2">
      <t>カイヒ</t>
    </rPh>
    <phoneticPr fontId="1"/>
  </si>
  <si>
    <t>会員_〒</t>
  </si>
  <si>
    <t>会員_住所(番地まで）</t>
    <rPh sb="3" eb="5">
      <t>ジュウショ</t>
    </rPh>
    <rPh sb="6" eb="8">
      <t>バンチ</t>
    </rPh>
    <phoneticPr fontId="1"/>
  </si>
  <si>
    <t>会員_住所(ビル名・部屋番号）</t>
    <rPh sb="3" eb="5">
      <t>ジュウショ</t>
    </rPh>
    <rPh sb="8" eb="9">
      <t>メイ</t>
    </rPh>
    <rPh sb="10" eb="12">
      <t>ヘヤ</t>
    </rPh>
    <rPh sb="12" eb="14">
      <t>バンゴウ</t>
    </rPh>
    <phoneticPr fontId="1"/>
  </si>
  <si>
    <t>会員_電話番号</t>
    <rPh sb="3" eb="5">
      <t>デンワ</t>
    </rPh>
    <rPh sb="5" eb="7">
      <t>バンゴウ</t>
    </rPh>
    <phoneticPr fontId="1"/>
  </si>
  <si>
    <t>備考</t>
    <rPh sb="0" eb="2">
      <t>ビコウ</t>
    </rPh>
    <phoneticPr fontId="1"/>
  </si>
  <si>
    <t>クリック</t>
    <phoneticPr fontId="2"/>
  </si>
  <si>
    <t>※必須</t>
    <rPh sb="1" eb="3">
      <t>ヒッス</t>
    </rPh>
    <phoneticPr fontId="1"/>
  </si>
  <si>
    <t>※自動表記</t>
  </si>
  <si>
    <t>※任意</t>
    <rPh sb="1" eb="3">
      <t>ニンイ</t>
    </rPh>
    <phoneticPr fontId="1"/>
  </si>
  <si>
    <t>会員番号</t>
    <rPh sb="0" eb="2">
      <t>カイイン</t>
    </rPh>
    <rPh sb="2" eb="4">
      <t>バンゴウ</t>
    </rPh>
    <phoneticPr fontId="1"/>
  </si>
  <si>
    <t>訂正／再発行</t>
    <rPh sb="0" eb="2">
      <t>テイセイ</t>
    </rPh>
    <rPh sb="3" eb="6">
      <t>サイハッコウ</t>
    </rPh>
    <phoneticPr fontId="1"/>
  </si>
  <si>
    <t>性別</t>
    <rPh sb="0" eb="2">
      <t>セイベツ</t>
    </rPh>
    <phoneticPr fontId="2"/>
  </si>
  <si>
    <t>神奈川県空手道連盟　団体登録確認書</t>
    <rPh sb="0" eb="4">
      <t>カナガワケン</t>
    </rPh>
    <rPh sb="4" eb="6">
      <t>カラテ</t>
    </rPh>
    <rPh sb="6" eb="7">
      <t>ドウ</t>
    </rPh>
    <rPh sb="7" eb="9">
      <t>レンメイ</t>
    </rPh>
    <rPh sb="10" eb="12">
      <t>ダンタイ</t>
    </rPh>
    <rPh sb="12" eb="14">
      <t>トウロク</t>
    </rPh>
    <rPh sb="14" eb="17">
      <t>カクニンショ</t>
    </rPh>
    <phoneticPr fontId="1"/>
  </si>
  <si>
    <t>神奈川県空手道連盟　会員情報登録</t>
    <rPh sb="0" eb="4">
      <t>カナガワケン</t>
    </rPh>
    <rPh sb="4" eb="6">
      <t>カラテ</t>
    </rPh>
    <rPh sb="6" eb="7">
      <t>ドウ</t>
    </rPh>
    <rPh sb="7" eb="9">
      <t>レンメイ</t>
    </rPh>
    <rPh sb="10" eb="11">
      <t>カイ</t>
    </rPh>
    <rPh sb="11" eb="12">
      <t>イン</t>
    </rPh>
    <rPh sb="12" eb="14">
      <t>ジョウホウ</t>
    </rPh>
    <rPh sb="14" eb="16">
      <t>トウロク</t>
    </rPh>
    <phoneticPr fontId="1"/>
  </si>
  <si>
    <t>＜訂正＞会員情報登録</t>
  </si>
  <si>
    <t>振込み名義リスト</t>
    <rPh sb="0" eb="2">
      <t>フリコ</t>
    </rPh>
    <rPh sb="3" eb="5">
      <t>メイギ</t>
    </rPh>
    <phoneticPr fontId="1"/>
  </si>
  <si>
    <t>地区名称</t>
  </si>
  <si>
    <t>横浜市空手道連盟</t>
    <rPh sb="0" eb="3">
      <t>ヨコハマシ</t>
    </rPh>
    <rPh sb="3" eb="5">
      <t>カラテ</t>
    </rPh>
    <rPh sb="5" eb="6">
      <t>ドウ</t>
    </rPh>
    <rPh sb="6" eb="8">
      <t>レンメイ</t>
    </rPh>
    <phoneticPr fontId="2"/>
  </si>
  <si>
    <t>新規会員</t>
    <rPh sb="0" eb="2">
      <t>シンキ</t>
    </rPh>
    <rPh sb="2" eb="4">
      <t>カイイン</t>
    </rPh>
    <phoneticPr fontId="2"/>
  </si>
  <si>
    <t>男性</t>
    <rPh sb="0" eb="2">
      <t>ダンセイ</t>
    </rPh>
    <phoneticPr fontId="1"/>
  </si>
  <si>
    <t>資格あり</t>
    <rPh sb="0" eb="2">
      <t>シカク</t>
    </rPh>
    <phoneticPr fontId="1"/>
  </si>
  <si>
    <t>訂正</t>
  </si>
  <si>
    <t>団体ＩＤ・団体名、または代表者名</t>
    <rPh sb="0" eb="2">
      <t>ダンタイ</t>
    </rPh>
    <rPh sb="5" eb="7">
      <t>ダンタイ</t>
    </rPh>
    <rPh sb="7" eb="8">
      <t>メイ</t>
    </rPh>
    <rPh sb="12" eb="15">
      <t>ダイヒョウシャ</t>
    </rPh>
    <rPh sb="15" eb="16">
      <t>メイ</t>
    </rPh>
    <phoneticPr fontId="1"/>
  </si>
  <si>
    <t>川崎市空手道連盟</t>
    <rPh sb="0" eb="3">
      <t>カワサキシ</t>
    </rPh>
    <rPh sb="3" eb="5">
      <t>カラテ</t>
    </rPh>
    <rPh sb="5" eb="6">
      <t>ドウ</t>
    </rPh>
    <rPh sb="6" eb="8">
      <t>レンメイ</t>
    </rPh>
    <phoneticPr fontId="2"/>
  </si>
  <si>
    <t>女性</t>
    <rPh sb="0" eb="2">
      <t>ジョセイ</t>
    </rPh>
    <phoneticPr fontId="1"/>
  </si>
  <si>
    <t>資格なし</t>
    <rPh sb="0" eb="2">
      <t>シカク</t>
    </rPh>
    <phoneticPr fontId="1"/>
  </si>
  <si>
    <t>再発行</t>
    <rPh sb="0" eb="3">
      <t>サイハッコウ</t>
    </rPh>
    <phoneticPr fontId="1"/>
  </si>
  <si>
    <t>藤沢市空手道連盟</t>
    <rPh sb="0" eb="3">
      <t>フジサワシ</t>
    </rPh>
    <rPh sb="3" eb="5">
      <t>カラテ</t>
    </rPh>
    <rPh sb="5" eb="6">
      <t>ドウ</t>
    </rPh>
    <rPh sb="6" eb="8">
      <t>レンメイ</t>
    </rPh>
    <phoneticPr fontId="2"/>
  </si>
  <si>
    <t>横須賀市空手道協会</t>
    <rPh sb="0" eb="4">
      <t>ヨコスカシ</t>
    </rPh>
    <rPh sb="4" eb="6">
      <t>カラテ</t>
    </rPh>
    <rPh sb="6" eb="7">
      <t>ドウ</t>
    </rPh>
    <rPh sb="7" eb="9">
      <t>キョウカイ</t>
    </rPh>
    <phoneticPr fontId="2"/>
  </si>
  <si>
    <t>県央地区空手道連盟</t>
    <rPh sb="0" eb="2">
      <t>ケンオウ</t>
    </rPh>
    <rPh sb="2" eb="4">
      <t>チク</t>
    </rPh>
    <rPh sb="4" eb="6">
      <t>カラテ</t>
    </rPh>
    <rPh sb="6" eb="7">
      <t>ドウ</t>
    </rPh>
    <rPh sb="7" eb="9">
      <t>レンメイ</t>
    </rPh>
    <phoneticPr fontId="2"/>
  </si>
  <si>
    <t>相模原市空手道協会</t>
    <rPh sb="0" eb="4">
      <t>サガミハラシ</t>
    </rPh>
    <rPh sb="4" eb="6">
      <t>カラテ</t>
    </rPh>
    <rPh sb="6" eb="7">
      <t>ドウ</t>
    </rPh>
    <rPh sb="7" eb="9">
      <t>キョウカイ</t>
    </rPh>
    <phoneticPr fontId="2"/>
  </si>
  <si>
    <t>平塚市空手道連盟</t>
    <rPh sb="0" eb="3">
      <t>ヒラツカシ</t>
    </rPh>
    <rPh sb="3" eb="5">
      <t>カラテ</t>
    </rPh>
    <rPh sb="5" eb="6">
      <t>ドウ</t>
    </rPh>
    <rPh sb="6" eb="8">
      <t>レンメイ</t>
    </rPh>
    <phoneticPr fontId="2"/>
  </si>
  <si>
    <t>小田原地区空手道連盟</t>
    <rPh sb="0" eb="3">
      <t>オダワラ</t>
    </rPh>
    <rPh sb="3" eb="5">
      <t>チク</t>
    </rPh>
    <rPh sb="5" eb="7">
      <t>カラテ</t>
    </rPh>
    <rPh sb="7" eb="8">
      <t>ドウ</t>
    </rPh>
    <rPh sb="8" eb="10">
      <t>レンメイ</t>
    </rPh>
    <phoneticPr fontId="2"/>
  </si>
  <si>
    <t>海老名市空手道連盟</t>
    <rPh sb="0" eb="4">
      <t>エビナシ</t>
    </rPh>
    <rPh sb="4" eb="6">
      <t>カラテ</t>
    </rPh>
    <rPh sb="6" eb="7">
      <t>ドウ</t>
    </rPh>
    <rPh sb="7" eb="9">
      <t>レンメイ</t>
    </rPh>
    <phoneticPr fontId="2"/>
  </si>
  <si>
    <t>厚木市空手道協会</t>
    <rPh sb="0" eb="3">
      <t>アツギシ</t>
    </rPh>
    <rPh sb="3" eb="5">
      <t>カラテ</t>
    </rPh>
    <rPh sb="5" eb="6">
      <t>ドウ</t>
    </rPh>
    <rPh sb="6" eb="8">
      <t>キョウカイ</t>
    </rPh>
    <phoneticPr fontId="2"/>
  </si>
  <si>
    <t>茅ヶ崎市空手道連盟</t>
    <rPh sb="0" eb="4">
      <t>チガサキシ</t>
    </rPh>
    <rPh sb="4" eb="6">
      <t>カラテ</t>
    </rPh>
    <rPh sb="6" eb="7">
      <t>ドウ</t>
    </rPh>
    <rPh sb="7" eb="9">
      <t>レンメイ</t>
    </rPh>
    <phoneticPr fontId="2"/>
  </si>
  <si>
    <t>座間市空手道連盟</t>
    <rPh sb="0" eb="3">
      <t>ザマシ</t>
    </rPh>
    <rPh sb="3" eb="5">
      <t>カラテ</t>
    </rPh>
    <rPh sb="5" eb="6">
      <t>ドウ</t>
    </rPh>
    <rPh sb="6" eb="8">
      <t>レンメイ</t>
    </rPh>
    <phoneticPr fontId="2"/>
  </si>
  <si>
    <t>秦野市空手道連盟</t>
    <rPh sb="0" eb="3">
      <t>ハダノシ</t>
    </rPh>
    <rPh sb="3" eb="5">
      <t>カラテ</t>
    </rPh>
    <rPh sb="5" eb="6">
      <t>ドウ</t>
    </rPh>
    <rPh sb="6" eb="8">
      <t>レンメイ</t>
    </rPh>
    <phoneticPr fontId="2"/>
  </si>
  <si>
    <t>愛川町空手道連盟</t>
    <rPh sb="0" eb="2">
      <t>アイカワ</t>
    </rPh>
    <rPh sb="2" eb="3">
      <t>チョウ</t>
    </rPh>
    <rPh sb="3" eb="5">
      <t>カラテ</t>
    </rPh>
    <rPh sb="5" eb="6">
      <t>ドウ</t>
    </rPh>
    <rPh sb="6" eb="8">
      <t>レンメイ</t>
    </rPh>
    <phoneticPr fontId="2"/>
  </si>
  <si>
    <t>鎌倉市空手道連盟</t>
    <rPh sb="0" eb="3">
      <t>カマクラシ</t>
    </rPh>
    <rPh sb="3" eb="5">
      <t>カラテ</t>
    </rPh>
    <rPh sb="5" eb="6">
      <t>ドウ</t>
    </rPh>
    <rPh sb="6" eb="8">
      <t>レンメイ</t>
    </rPh>
    <phoneticPr fontId="2"/>
  </si>
  <si>
    <t>西湘地区空手道連盟</t>
    <rPh sb="0" eb="1">
      <t>ニシ</t>
    </rPh>
    <rPh sb="2" eb="4">
      <t>チク</t>
    </rPh>
    <rPh sb="4" eb="6">
      <t>カラテ</t>
    </rPh>
    <rPh sb="6" eb="7">
      <t>ドウ</t>
    </rPh>
    <rPh sb="7" eb="9">
      <t>レンメイ</t>
    </rPh>
    <phoneticPr fontId="2"/>
  </si>
  <si>
    <t>足柄上郡空手道連盟</t>
    <rPh sb="0" eb="2">
      <t>アシガラ</t>
    </rPh>
    <rPh sb="2" eb="3">
      <t>カミ</t>
    </rPh>
    <rPh sb="3" eb="4">
      <t>グン</t>
    </rPh>
    <rPh sb="4" eb="6">
      <t>カラテ</t>
    </rPh>
    <rPh sb="6" eb="7">
      <t>ドウ</t>
    </rPh>
    <rPh sb="7" eb="9">
      <t>レンメイ</t>
    </rPh>
    <phoneticPr fontId="2"/>
  </si>
  <si>
    <t>三浦空手道協会</t>
    <rPh sb="0" eb="2">
      <t>ミウラ</t>
    </rPh>
    <rPh sb="2" eb="4">
      <t>カラテ</t>
    </rPh>
    <rPh sb="4" eb="5">
      <t>ドウ</t>
    </rPh>
    <rPh sb="5" eb="7">
      <t>キョウカイ</t>
    </rPh>
    <phoneticPr fontId="2"/>
  </si>
  <si>
    <t>逗葉空手道連盟</t>
    <rPh sb="0" eb="2">
      <t>ズヨウ</t>
    </rPh>
    <rPh sb="2" eb="4">
      <t>カラテ</t>
    </rPh>
    <rPh sb="4" eb="5">
      <t>ドウ</t>
    </rPh>
    <rPh sb="5" eb="7">
      <t>レンメイ</t>
    </rPh>
    <phoneticPr fontId="2"/>
  </si>
  <si>
    <t>綾瀬市空手道協会</t>
    <rPh sb="0" eb="3">
      <t>アヤセシ</t>
    </rPh>
    <rPh sb="3" eb="5">
      <t>カラテ</t>
    </rPh>
    <rPh sb="5" eb="6">
      <t>ドウ</t>
    </rPh>
    <rPh sb="6" eb="8">
      <t>キョウカイ</t>
    </rPh>
    <phoneticPr fontId="2"/>
  </si>
  <si>
    <t>伊勢原市空手道連盟</t>
    <rPh sb="0" eb="4">
      <t>イセハラシ</t>
    </rPh>
    <rPh sb="4" eb="6">
      <t>カラテ</t>
    </rPh>
    <rPh sb="6" eb="7">
      <t>ドウ</t>
    </rPh>
    <rPh sb="7" eb="9">
      <t>レンメイ</t>
    </rPh>
    <phoneticPr fontId="2"/>
  </si>
  <si>
    <t>大和市空手道協会</t>
  </si>
  <si>
    <t>スポーツ少年団</t>
  </si>
  <si>
    <t>個人</t>
    <rPh sb="0" eb="2">
      <t>コジン</t>
    </rPh>
    <phoneticPr fontId="1"/>
  </si>
  <si>
    <t>訂正／再発行</t>
    <phoneticPr fontId="2"/>
  </si>
  <si>
    <t>リンクメニュー　※下記をクリックして下さい</t>
    <rPh sb="9" eb="11">
      <t>カキ</t>
    </rPh>
    <rPh sb="18" eb="19">
      <t>クダ</t>
    </rPh>
    <phoneticPr fontId="3"/>
  </si>
  <si>
    <t>基本情報</t>
    <rPh sb="0" eb="2">
      <t>キホン</t>
    </rPh>
    <rPh sb="2" eb="4">
      <t>ジョウホウ</t>
    </rPh>
    <phoneticPr fontId="1"/>
  </si>
  <si>
    <t>提出日</t>
    <rPh sb="0" eb="2">
      <t>テイシュツ</t>
    </rPh>
    <rPh sb="2" eb="3">
      <t>ビ</t>
    </rPh>
    <phoneticPr fontId="1"/>
  </si>
  <si>
    <t>＜日付を入力して下さい＞</t>
    <rPh sb="1" eb="3">
      <t>ヒヅケ</t>
    </rPh>
    <rPh sb="4" eb="6">
      <t>ニュウリョク</t>
    </rPh>
    <rPh sb="8" eb="9">
      <t>クダ</t>
    </rPh>
    <phoneticPr fontId="1"/>
  </si>
  <si>
    <t>団体名</t>
    <rPh sb="0" eb="2">
      <t>ダンタイ</t>
    </rPh>
    <rPh sb="2" eb="3">
      <t>メイ</t>
    </rPh>
    <phoneticPr fontId="1"/>
  </si>
  <si>
    <t>代表者</t>
    <rPh sb="0" eb="3">
      <t>ダイヒョウシャ</t>
    </rPh>
    <phoneticPr fontId="1"/>
  </si>
  <si>
    <t>連絡先</t>
    <rPh sb="0" eb="3">
      <t>レンラクサキ</t>
    </rPh>
    <phoneticPr fontId="1"/>
  </si>
  <si>
    <t>入金連絡</t>
    <rPh sb="2" eb="4">
      <t>レンラク</t>
    </rPh>
    <phoneticPr fontId="2"/>
  </si>
  <si>
    <t>入金日</t>
    <rPh sb="2" eb="3">
      <t>ビ</t>
    </rPh>
    <phoneticPr fontId="2"/>
  </si>
  <si>
    <t>入金口座</t>
    <rPh sb="2" eb="4">
      <t>コウザ</t>
    </rPh>
    <phoneticPr fontId="2"/>
  </si>
  <si>
    <t>振込名義</t>
    <rPh sb="0" eb="2">
      <t>フリコ</t>
    </rPh>
    <rPh sb="2" eb="4">
      <t>メイギ</t>
    </rPh>
    <phoneticPr fontId="2"/>
  </si>
  <si>
    <t>※振込名義（その他）</t>
    <rPh sb="1" eb="3">
      <t>フリコミ</t>
    </rPh>
    <rPh sb="3" eb="5">
      <t>メイギ</t>
    </rPh>
    <rPh sb="8" eb="9">
      <t>タ</t>
    </rPh>
    <phoneticPr fontId="2"/>
  </si>
  <si>
    <t>入金額①　会員申込（新規）</t>
    <rPh sb="5" eb="7">
      <t>カイイン</t>
    </rPh>
    <rPh sb="7" eb="9">
      <t>モウシコ</t>
    </rPh>
    <rPh sb="10" eb="12">
      <t>シンキ</t>
    </rPh>
    <phoneticPr fontId="2"/>
  </si>
  <si>
    <t>入金額②　会員申込（訂正等）</t>
    <rPh sb="5" eb="7">
      <t>カイイン</t>
    </rPh>
    <rPh sb="7" eb="9">
      <t>モウシコミ</t>
    </rPh>
    <rPh sb="10" eb="12">
      <t>テイセイ</t>
    </rPh>
    <rPh sb="12" eb="13">
      <t>トウ</t>
    </rPh>
    <phoneticPr fontId="2"/>
  </si>
  <si>
    <t>＜会員申込（訂正等）＞</t>
    <rPh sb="1" eb="3">
      <t>カイイン</t>
    </rPh>
    <rPh sb="3" eb="5">
      <t>モウシコ</t>
    </rPh>
    <rPh sb="6" eb="8">
      <t>テイセイ</t>
    </rPh>
    <rPh sb="8" eb="9">
      <t>トウ</t>
    </rPh>
    <phoneticPr fontId="2"/>
  </si>
  <si>
    <t>＜金　　額＞</t>
    <rPh sb="1" eb="2">
      <t>キン</t>
    </rPh>
    <rPh sb="4" eb="5">
      <t>ガク</t>
    </rPh>
    <phoneticPr fontId="2"/>
  </si>
  <si>
    <t>入金額③　大会申込費用</t>
    <rPh sb="5" eb="7">
      <t>タイカイ</t>
    </rPh>
    <rPh sb="7" eb="9">
      <t>モウシコミ</t>
    </rPh>
    <rPh sb="9" eb="11">
      <t>ヒヨウ</t>
    </rPh>
    <phoneticPr fontId="2"/>
  </si>
  <si>
    <t>＜大会名称＞</t>
    <rPh sb="1" eb="3">
      <t>タイカイ</t>
    </rPh>
    <rPh sb="3" eb="5">
      <t>メイショウ</t>
    </rPh>
    <phoneticPr fontId="2"/>
  </si>
  <si>
    <t>入金額④　その他費用　［１］
　　　　　　　　（審判講習会等）</t>
    <rPh sb="7" eb="8">
      <t>タ</t>
    </rPh>
    <rPh sb="8" eb="10">
      <t>ヒヨウ</t>
    </rPh>
    <rPh sb="25" eb="27">
      <t>シンパン</t>
    </rPh>
    <rPh sb="27" eb="30">
      <t>コウシュウカイ</t>
    </rPh>
    <rPh sb="30" eb="31">
      <t>ナド</t>
    </rPh>
    <phoneticPr fontId="2"/>
  </si>
  <si>
    <t>＜名　　称＞</t>
    <rPh sb="1" eb="2">
      <t>ナ</t>
    </rPh>
    <rPh sb="4" eb="5">
      <t>ショウ</t>
    </rPh>
    <phoneticPr fontId="2"/>
  </si>
  <si>
    <t>入金額⑤　その他費用　［２］
　　　　　　　　（審判講習会等）</t>
    <rPh sb="7" eb="8">
      <t>タ</t>
    </rPh>
    <rPh sb="8" eb="10">
      <t>ヒヨウ</t>
    </rPh>
    <phoneticPr fontId="2"/>
  </si>
  <si>
    <t>納入金額　計</t>
    <rPh sb="0" eb="2">
      <t>ノウニュウ</t>
    </rPh>
    <rPh sb="2" eb="4">
      <t>キンガク</t>
    </rPh>
    <rPh sb="3" eb="4">
      <t>ガク</t>
    </rPh>
    <rPh sb="5" eb="6">
      <t>ケイ</t>
    </rPh>
    <phoneticPr fontId="2"/>
  </si>
  <si>
    <t>【重要事項】</t>
    <rPh sb="1" eb="3">
      <t>ジュウヨウ</t>
    </rPh>
    <rPh sb="3" eb="5">
      <t>ジコウ</t>
    </rPh>
    <phoneticPr fontId="2"/>
  </si>
  <si>
    <t>クリック</t>
    <phoneticPr fontId="2"/>
  </si>
  <si>
    <t>振込み名義リスト</t>
    <rPh sb="0" eb="2">
      <t>フリコ</t>
    </rPh>
    <rPh sb="3" eb="5">
      <t>メイギ</t>
    </rPh>
    <phoneticPr fontId="2"/>
  </si>
  <si>
    <t>※必須</t>
    <rPh sb="1" eb="3">
      <t>ヒッス</t>
    </rPh>
    <phoneticPr fontId="2"/>
  </si>
  <si>
    <t>団体ＩＤ・団体名、または代表者名</t>
    <rPh sb="0" eb="2">
      <t>ダンタイ</t>
    </rPh>
    <rPh sb="5" eb="7">
      <t>ダンタイ</t>
    </rPh>
    <rPh sb="7" eb="8">
      <t>メイ</t>
    </rPh>
    <rPh sb="12" eb="15">
      <t>ダイヒョウシャ</t>
    </rPh>
    <rPh sb="15" eb="16">
      <t>メイ</t>
    </rPh>
    <phoneticPr fontId="2"/>
  </si>
  <si>
    <t>その他</t>
    <rPh sb="2" eb="3">
      <t>タ</t>
    </rPh>
    <phoneticPr fontId="2"/>
  </si>
  <si>
    <t>※その他：必須</t>
    <rPh sb="3" eb="4">
      <t>タ</t>
    </rPh>
    <rPh sb="5" eb="7">
      <t>ヒッス</t>
    </rPh>
    <phoneticPr fontId="2"/>
  </si>
  <si>
    <t>＜戻る＞</t>
    <rPh sb="1" eb="2">
      <t>モド</t>
    </rPh>
    <phoneticPr fontId="3"/>
  </si>
  <si>
    <t>神奈川県空手道連盟　会員情報登録</t>
  </si>
  <si>
    <t>神奈川県空手道連盟　＜訂正＞会員情報登録</t>
    <phoneticPr fontId="3"/>
  </si>
  <si>
    <t>神奈川県空手道連盟　&lt;&lt;会員証発行申込&gt;&gt;　振込連絡書</t>
    <phoneticPr fontId="3"/>
  </si>
  <si>
    <t>以上</t>
    <rPh sb="0" eb="2">
      <t>イジョウ</t>
    </rPh>
    <phoneticPr fontId="2"/>
  </si>
  <si>
    <t>振込名義</t>
    <phoneticPr fontId="2"/>
  </si>
  <si>
    <t>訂正</t>
    <rPh sb="0" eb="2">
      <t>テイセイ</t>
    </rPh>
    <phoneticPr fontId="2"/>
  </si>
  <si>
    <t>再発行</t>
    <rPh sb="0" eb="3">
      <t>サイハッコウ</t>
    </rPh>
    <phoneticPr fontId="2"/>
  </si>
  <si>
    <t>＜入金日を入力して下さい＞</t>
    <rPh sb="1" eb="3">
      <t>ニュウキン</t>
    </rPh>
    <rPh sb="3" eb="4">
      <t>ビ</t>
    </rPh>
    <phoneticPr fontId="2"/>
  </si>
  <si>
    <t>*</t>
    <phoneticPr fontId="2"/>
  </si>
  <si>
    <t>その他　下行「※振込名義(その他)」へ振込名を記入して下さい</t>
    <rPh sb="2" eb="3">
      <t>タ</t>
    </rPh>
    <rPh sb="4" eb="5">
      <t>シタ</t>
    </rPh>
    <rPh sb="5" eb="6">
      <t>ギョウ</t>
    </rPh>
    <rPh sb="8" eb="10">
      <t>フリコミ</t>
    </rPh>
    <rPh sb="10" eb="12">
      <t>メイギ</t>
    </rPh>
    <rPh sb="15" eb="16">
      <t>タ</t>
    </rPh>
    <rPh sb="19" eb="21">
      <t>フリコミ</t>
    </rPh>
    <rPh sb="21" eb="22">
      <t>メイ</t>
    </rPh>
    <rPh sb="23" eb="25">
      <t>キニュウ</t>
    </rPh>
    <rPh sb="27" eb="28">
      <t>クダ</t>
    </rPh>
    <phoneticPr fontId="1"/>
  </si>
  <si>
    <t>団体長名（フルネーム）</t>
    <rPh sb="0" eb="2">
      <t>ダンタイ</t>
    </rPh>
    <rPh sb="2" eb="3">
      <t>チョウ</t>
    </rPh>
    <rPh sb="3" eb="4">
      <t>メイ</t>
    </rPh>
    <phoneticPr fontId="1"/>
  </si>
  <si>
    <t>〇活動休止</t>
    <rPh sb="1" eb="3">
      <t>カツドウ</t>
    </rPh>
    <rPh sb="3" eb="5">
      <t>キュウシ</t>
    </rPh>
    <phoneticPr fontId="2"/>
  </si>
  <si>
    <t>〇不使用</t>
    <rPh sb="1" eb="4">
      <t>フシヨウ</t>
    </rPh>
    <phoneticPr fontId="2"/>
  </si>
  <si>
    <t>＜変更事項＞
※代表者等で変更があれば記入して下さい会員証の連絡等で使用させて頂きます
※神奈川県連名簿とは別の運用となりますので、御注意下さい</t>
    <phoneticPr fontId="2"/>
  </si>
  <si>
    <t>＜必須項目＞
※グレーの着いたセルに入力して下さい（薄いグレーは任意回答になります）</t>
    <rPh sb="26" eb="27">
      <t>ウス</t>
    </rPh>
    <phoneticPr fontId="2"/>
  </si>
  <si>
    <t>メールアドレス</t>
    <phoneticPr fontId="2"/>
  </si>
  <si>
    <t>※必須(選択方式)</t>
    <rPh sb="1" eb="3">
      <t>ヒッス</t>
    </rPh>
    <rPh sb="4" eb="6">
      <t>センタク</t>
    </rPh>
    <rPh sb="6" eb="8">
      <t>ホウシキ</t>
    </rPh>
    <phoneticPr fontId="2"/>
  </si>
  <si>
    <t>神奈川県高等学校体育連盟　空手道専門部</t>
    <phoneticPr fontId="2"/>
  </si>
  <si>
    <t>神奈川県空手道連盟　&lt;&lt;会員証発行申込&gt;&gt;　振込連絡書</t>
    <phoneticPr fontId="2"/>
  </si>
  <si>
    <t>神奈川県空手道連盟　＜訂正＞会員情報登録</t>
    <phoneticPr fontId="2"/>
  </si>
  <si>
    <t>みずほ銀行　横浜中央支店　
普通預金　口座番号　1311342
名義　神奈川県空手道連盟　会員普及委員会
※入金後、「振込明細書」の写しをkn_entry@fsk-inc.co.jpへ送付して下さい</t>
    <rPh sb="54" eb="56">
      <t>ニュウキン</t>
    </rPh>
    <rPh sb="56" eb="57">
      <t>ゴ</t>
    </rPh>
    <rPh sb="66" eb="67">
      <t>ウツ</t>
    </rPh>
    <rPh sb="92" eb="94">
      <t>ソウフ</t>
    </rPh>
    <rPh sb="96" eb="97">
      <t>クダ</t>
    </rPh>
    <phoneticPr fontId="2"/>
  </si>
  <si>
    <t>　※上記の納入金額との納入金額に差異がない事を確認して下さい
　※全空連会員登録の入金口座とは違いますので、御注意下さい
　※団体都合での返金は出来ません
　※入金後、「振込明細書」の写しをkn_entry@fsk-inc.co.jpへ送付して下さい</t>
    <rPh sb="2" eb="4">
      <t>ジョウキ</t>
    </rPh>
    <rPh sb="5" eb="7">
      <t>ノウニュウ</t>
    </rPh>
    <rPh sb="7" eb="9">
      <t>キンガク</t>
    </rPh>
    <rPh sb="8" eb="9">
      <t>ガク</t>
    </rPh>
    <rPh sb="11" eb="13">
      <t>ノウニュウ</t>
    </rPh>
    <rPh sb="13" eb="15">
      <t>キンガク</t>
    </rPh>
    <rPh sb="14" eb="15">
      <t>ガク</t>
    </rPh>
    <rPh sb="16" eb="18">
      <t>サイ</t>
    </rPh>
    <rPh sb="21" eb="22">
      <t>コト</t>
    </rPh>
    <rPh sb="23" eb="25">
      <t>カクニン</t>
    </rPh>
    <rPh sb="27" eb="28">
      <t>クダ</t>
    </rPh>
    <rPh sb="33" eb="34">
      <t>ゼン</t>
    </rPh>
    <rPh sb="34" eb="35">
      <t>クウ</t>
    </rPh>
    <rPh sb="35" eb="36">
      <t>レン</t>
    </rPh>
    <rPh sb="36" eb="38">
      <t>カイイン</t>
    </rPh>
    <rPh sb="38" eb="40">
      <t>トウロク</t>
    </rPh>
    <rPh sb="41" eb="43">
      <t>ニュウキン</t>
    </rPh>
    <rPh sb="43" eb="45">
      <t>コウザ</t>
    </rPh>
    <rPh sb="47" eb="48">
      <t>チガ</t>
    </rPh>
    <rPh sb="54" eb="58">
      <t>ゴチュウイクダ</t>
    </rPh>
    <rPh sb="63" eb="65">
      <t>ダンタイ</t>
    </rPh>
    <rPh sb="65" eb="67">
      <t>ツゴウ</t>
    </rPh>
    <rPh sb="69" eb="71">
      <t>ヘンキン</t>
    </rPh>
    <rPh sb="72" eb="74">
      <t>デキ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</si>
</sst>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quot;名&quot;"/>
  </numFmts>
  <fonts count="2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2"/>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u/>
      <sz val="11"/>
      <color theme="10"/>
      <name val="ＭＳ Ｐゴシック"/>
      <family val="3"/>
      <charset val="128"/>
      <scheme val="minor"/>
    </font>
    <font>
      <sz val="12"/>
      <color rgb="FFFF0000"/>
      <name val="ＭＳ Ｐゴシック"/>
      <family val="3"/>
      <charset val="128"/>
      <scheme val="minor"/>
    </font>
    <font>
      <sz val="12"/>
      <color theme="1"/>
      <name val="ＭＳ Ｐゴシック"/>
      <family val="3"/>
      <charset val="128"/>
      <scheme val="minor"/>
    </font>
    <font>
      <sz val="24"/>
      <color theme="1"/>
      <name val="ＭＳ Ｐゴシック"/>
      <family val="3"/>
      <charset val="128"/>
      <scheme val="minor"/>
    </font>
    <font>
      <sz val="12"/>
      <color theme="4" tint="-0.249977111117893"/>
      <name val="ＭＳ Ｐゴシック"/>
      <family val="3"/>
      <charset val="128"/>
      <scheme val="minor"/>
    </font>
    <font>
      <u/>
      <sz val="20"/>
      <color theme="10"/>
      <name val="ＭＳ Ｐゴシック"/>
      <family val="3"/>
      <charset val="128"/>
      <scheme val="minor"/>
    </font>
    <font>
      <sz val="22"/>
      <color rgb="FFFF0000"/>
      <name val="ＭＳ Ｐゴシック"/>
      <family val="3"/>
      <charset val="128"/>
      <scheme val="minor"/>
    </font>
    <font>
      <b/>
      <sz val="20"/>
      <color theme="1"/>
      <name val="ＭＳ Ｐゴシック"/>
      <family val="3"/>
      <charset val="128"/>
      <scheme val="minor"/>
    </font>
    <font>
      <sz val="20"/>
      <color theme="1"/>
      <name val="ＭＳ Ｐゴシック"/>
      <family val="3"/>
      <charset val="128"/>
      <scheme val="minor"/>
    </font>
    <font>
      <sz val="11"/>
      <color theme="0" tint="-0.34998626667073579"/>
      <name val="ＭＳ Ｐゴシック"/>
      <family val="3"/>
      <charset val="128"/>
      <scheme val="minor"/>
    </font>
    <font>
      <sz val="12"/>
      <color theme="0" tint="-0.14999847407452621"/>
      <name val="ＭＳ Ｐゴシック"/>
      <family val="3"/>
      <charset val="128"/>
      <scheme val="minor"/>
    </font>
    <font>
      <sz val="12"/>
      <color theme="3" tint="0.39997558519241921"/>
      <name val="ＭＳ Ｐゴシック"/>
      <family val="3"/>
      <charset val="128"/>
      <scheme val="minor"/>
    </font>
    <font>
      <sz val="12"/>
      <color theme="0"/>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18"/>
      <color rgb="FFFF0000"/>
      <name val="ＭＳ Ｐゴシック"/>
      <family val="3"/>
      <charset val="128"/>
      <scheme val="minor"/>
    </font>
    <font>
      <sz val="16"/>
      <color theme="1"/>
      <name val="ＭＳ Ｐゴシック"/>
      <family val="3"/>
      <charset val="128"/>
      <scheme val="minor"/>
    </font>
    <font>
      <sz val="16"/>
      <name val="ＭＳ Ｐゴシック"/>
      <family val="3"/>
      <charset val="128"/>
      <scheme val="minor"/>
    </font>
    <font>
      <b/>
      <sz val="20"/>
      <color rgb="FFFF0000"/>
      <name val="ＭＳ Ｐゴシック"/>
      <family val="3"/>
      <charset val="128"/>
      <scheme val="minor"/>
    </font>
    <font>
      <b/>
      <sz val="22"/>
      <color rgb="FFFF0000"/>
      <name val="ＭＳ Ｐゴシック"/>
      <family val="3"/>
      <charset val="128"/>
      <scheme val="minor"/>
    </font>
    <font>
      <b/>
      <sz val="16"/>
      <color theme="0"/>
      <name val="ＭＳ Ｐゴシック"/>
      <family val="3"/>
      <charset val="128"/>
      <scheme val="minor"/>
    </font>
    <font>
      <b/>
      <sz val="12"/>
      <color theme="1"/>
      <name val="ＭＳ Ｐゴシック"/>
      <family val="3"/>
      <charset val="128"/>
      <scheme val="minor"/>
    </font>
  </fonts>
  <fills count="8">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E6E6E6"/>
        <bgColor indexed="64"/>
      </patternFill>
    </fill>
    <fill>
      <patternFill patternType="solid">
        <fgColor rgb="FFFF0000"/>
        <bgColor indexed="64"/>
      </patternFill>
    </fill>
    <fill>
      <patternFill patternType="solid">
        <fgColor rgb="FFF083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alignment vertical="center"/>
    </xf>
    <xf numFmtId="0" fontId="6"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126">
    <xf numFmtId="0" fontId="0" fillId="0" borderId="0" xfId="0">
      <alignment vertical="center"/>
    </xf>
    <xf numFmtId="0" fontId="0" fillId="0" borderId="0" xfId="0" applyAlignme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3" xfId="0" applyFont="1" applyBorder="1" applyAlignment="1">
      <alignment horizontal="center" vertical="center" shrinkToFit="1"/>
    </xf>
    <xf numFmtId="0" fontId="7" fillId="0" borderId="0" xfId="0" applyFont="1">
      <alignment vertical="center"/>
    </xf>
    <xf numFmtId="0" fontId="10" fillId="0" borderId="0" xfId="0" applyFont="1">
      <alignment vertical="center"/>
    </xf>
    <xf numFmtId="0" fontId="8" fillId="0" borderId="1" xfId="0" applyFont="1" applyBorder="1">
      <alignment vertical="center"/>
    </xf>
    <xf numFmtId="0" fontId="8" fillId="0" borderId="1" xfId="0" applyFont="1" applyBorder="1" applyAlignment="1">
      <alignment vertical="center" shrinkToFit="1"/>
    </xf>
    <xf numFmtId="0" fontId="0" fillId="0" borderId="3" xfId="0" applyBorder="1" applyAlignment="1">
      <alignment horizontal="center" vertical="center"/>
    </xf>
    <xf numFmtId="0" fontId="0" fillId="0" borderId="4" xfId="0" applyBorder="1">
      <alignment vertical="center"/>
    </xf>
    <xf numFmtId="0" fontId="8" fillId="0" borderId="0" xfId="0" applyFont="1" applyAlignment="1">
      <alignment horizontal="left" vertical="center"/>
    </xf>
    <xf numFmtId="0" fontId="8" fillId="0" borderId="0" xfId="0" applyFont="1">
      <alignment vertical="center"/>
    </xf>
    <xf numFmtId="0" fontId="8" fillId="0" borderId="4" xfId="0" applyFont="1" applyBorder="1">
      <alignment vertical="center"/>
    </xf>
    <xf numFmtId="0" fontId="11" fillId="2" borderId="0" xfId="1" applyFont="1" applyFill="1" applyAlignment="1" applyProtection="1">
      <alignment horizontal="center" vertical="center"/>
      <protection locked="0"/>
    </xf>
    <xf numFmtId="0" fontId="12" fillId="2" borderId="5" xfId="0" applyFont="1" applyFill="1" applyBorder="1" applyAlignment="1">
      <alignment vertical="center"/>
    </xf>
    <xf numFmtId="0" fontId="11" fillId="2" borderId="1" xfId="1" applyFont="1" applyFill="1" applyBorder="1" applyAlignment="1" applyProtection="1">
      <alignment vertical="center"/>
      <protection locked="0"/>
    </xf>
    <xf numFmtId="0" fontId="8" fillId="0" borderId="0" xfId="0" applyFont="1" applyAlignment="1">
      <alignment horizontal="center" vertical="center"/>
    </xf>
    <xf numFmtId="0" fontId="13" fillId="0" borderId="0" xfId="0" applyFont="1" applyAlignment="1">
      <alignment horizontal="center" vertical="center"/>
    </xf>
    <xf numFmtId="0" fontId="0" fillId="0" borderId="0" xfId="0" applyBorder="1">
      <alignment vertical="center"/>
    </xf>
    <xf numFmtId="0" fontId="13" fillId="0" borderId="0" xfId="0" applyFont="1" applyBorder="1" applyAlignment="1">
      <alignment horizontal="center" vertical="center"/>
    </xf>
    <xf numFmtId="0" fontId="14" fillId="0" borderId="0" xfId="0" applyFont="1">
      <alignment vertical="center"/>
    </xf>
    <xf numFmtId="0" fontId="8" fillId="0" borderId="0" xfId="0" applyFont="1" applyFill="1" applyAlignment="1">
      <alignment horizontal="center" vertical="center"/>
    </xf>
    <xf numFmtId="0" fontId="15" fillId="0" borderId="0" xfId="0" applyFont="1" applyFill="1" applyBorder="1" applyAlignment="1">
      <alignment vertical="center"/>
    </xf>
    <xf numFmtId="0" fontId="7" fillId="0" borderId="0" xfId="0" applyFont="1" applyFill="1" applyBorder="1" applyAlignment="1">
      <alignment horizontal="left" vertical="center"/>
    </xf>
    <xf numFmtId="0" fontId="16" fillId="0" borderId="0" xfId="0" applyFont="1" applyFill="1" applyBorder="1" applyAlignment="1">
      <alignment horizontal="right" vertical="center"/>
    </xf>
    <xf numFmtId="0" fontId="17" fillId="0" borderId="0" xfId="0" applyFont="1" applyFill="1" applyBorder="1" applyAlignment="1">
      <alignment horizontal="left" vertical="center"/>
    </xf>
    <xf numFmtId="0" fontId="18" fillId="0" borderId="0" xfId="0" applyFont="1" applyFill="1" applyBorder="1" applyAlignment="1">
      <alignment horizontal="left" vertical="center"/>
    </xf>
    <xf numFmtId="0" fontId="8" fillId="0" borderId="0" xfId="0" applyFont="1" applyBorder="1">
      <alignment vertical="center"/>
    </xf>
    <xf numFmtId="0" fontId="10" fillId="0" borderId="0" xfId="0" applyFont="1" applyAlignment="1">
      <alignment horizontal="center" vertical="center"/>
    </xf>
    <xf numFmtId="0" fontId="8" fillId="0" borderId="0" xfId="0" applyFont="1" applyAlignment="1">
      <alignment horizontal="right" vertical="center"/>
    </xf>
    <xf numFmtId="0" fontId="14" fillId="0" borderId="2" xfId="0" applyFont="1" applyBorder="1" applyAlignment="1">
      <alignment vertical="center" shrinkToFit="1"/>
    </xf>
    <xf numFmtId="6" fontId="14" fillId="0" borderId="2" xfId="0" applyNumberFormat="1" applyFont="1" applyBorder="1" applyAlignment="1">
      <alignment vertical="center" shrinkToFit="1"/>
    </xf>
    <xf numFmtId="0" fontId="5" fillId="0" borderId="0" xfId="0" applyFont="1">
      <alignment vertical="center"/>
    </xf>
    <xf numFmtId="0" fontId="19" fillId="0" borderId="1" xfId="0" applyFont="1" applyBorder="1" applyAlignment="1">
      <alignment horizontal="left"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20" fillId="0" borderId="1" xfId="0" applyFont="1" applyBorder="1">
      <alignment vertical="center"/>
    </xf>
    <xf numFmtId="0" fontId="20" fillId="3" borderId="6" xfId="0" applyFont="1" applyFill="1" applyBorder="1" applyAlignment="1">
      <alignment horizontal="left" vertical="center" wrapText="1"/>
    </xf>
    <xf numFmtId="0" fontId="20" fillId="3" borderId="6" xfId="0" applyFont="1" applyFill="1" applyBorder="1" applyAlignment="1">
      <alignment horizontal="left" vertical="center"/>
    </xf>
    <xf numFmtId="0" fontId="20" fillId="3" borderId="6" xfId="0" applyFont="1" applyFill="1" applyBorder="1" applyAlignment="1">
      <alignment horizontal="right" vertical="center"/>
    </xf>
    <xf numFmtId="0" fontId="21" fillId="3" borderId="6" xfId="0" applyFont="1" applyFill="1" applyBorder="1" applyAlignment="1">
      <alignment horizontal="center" vertical="center" wrapText="1"/>
    </xf>
    <xf numFmtId="0" fontId="20" fillId="3" borderId="6" xfId="0" applyFont="1" applyFill="1" applyBorder="1" applyAlignment="1">
      <alignment horizontal="left" vertical="center" shrinkToFit="1"/>
    </xf>
    <xf numFmtId="6" fontId="22" fillId="0" borderId="7" xfId="2" applyFont="1" applyFill="1" applyBorder="1" applyAlignment="1">
      <alignment horizontal="right" vertical="center" shrinkToFit="1"/>
    </xf>
    <xf numFmtId="0" fontId="8" fillId="0" borderId="8" xfId="0" applyFont="1" applyFill="1" applyBorder="1" applyAlignment="1">
      <alignment horizontal="right" vertical="center" shrinkToFit="1"/>
    </xf>
    <xf numFmtId="176" fontId="22" fillId="0" borderId="8" xfId="0" applyNumberFormat="1" applyFont="1" applyFill="1" applyBorder="1" applyAlignment="1">
      <alignment horizontal="right" vertical="center" shrinkToFit="1"/>
    </xf>
    <xf numFmtId="0" fontId="8" fillId="0" borderId="9" xfId="0" applyFont="1" applyFill="1" applyBorder="1" applyAlignment="1">
      <alignment horizontal="right" vertical="center" shrinkToFit="1"/>
    </xf>
    <xf numFmtId="0" fontId="16" fillId="0" borderId="0" xfId="0" applyFont="1" applyFill="1" applyBorder="1" applyAlignment="1" applyProtection="1">
      <alignment horizontal="right" vertical="center"/>
    </xf>
    <xf numFmtId="0" fontId="14" fillId="4" borderId="3" xfId="0" applyFont="1" applyFill="1" applyBorder="1" applyAlignment="1">
      <alignment horizontal="center" vertical="center" shrinkToFit="1"/>
    </xf>
    <xf numFmtId="0" fontId="9" fillId="4" borderId="2" xfId="0" applyFont="1" applyFill="1" applyBorder="1" applyAlignment="1" applyProtection="1">
      <alignment horizontal="center" vertical="center" shrinkToFit="1"/>
      <protection locked="0"/>
    </xf>
    <xf numFmtId="14" fontId="9" fillId="4" borderId="2" xfId="0" applyNumberFormat="1" applyFont="1" applyFill="1" applyBorder="1" applyAlignment="1" applyProtection="1">
      <alignment horizontal="center" vertical="center" shrinkToFit="1"/>
      <protection locked="0"/>
    </xf>
    <xf numFmtId="0" fontId="9" fillId="4" borderId="1" xfId="0" applyFont="1" applyFill="1" applyBorder="1" applyAlignment="1" applyProtection="1">
      <alignment horizontal="center" vertical="center" shrinkToFit="1"/>
      <protection locked="0"/>
    </xf>
    <xf numFmtId="14" fontId="9" fillId="4" borderId="1" xfId="0" applyNumberFormat="1" applyFont="1" applyFill="1" applyBorder="1" applyAlignment="1" applyProtection="1">
      <alignment horizontal="center" vertical="center" shrinkToFit="1"/>
      <protection locked="0"/>
    </xf>
    <xf numFmtId="0" fontId="14" fillId="4" borderId="10" xfId="0" applyFont="1" applyFill="1" applyBorder="1" applyAlignment="1">
      <alignment horizontal="center" vertical="center" shrinkToFit="1"/>
    </xf>
    <xf numFmtId="0" fontId="9" fillId="4" borderId="11" xfId="0" applyFont="1" applyFill="1" applyBorder="1" applyAlignment="1" applyProtection="1">
      <alignment horizontal="center" vertical="center" shrinkToFit="1"/>
      <protection locked="0"/>
    </xf>
    <xf numFmtId="0" fontId="9" fillId="4" borderId="12" xfId="0" applyFont="1" applyFill="1" applyBorder="1" applyAlignment="1" applyProtection="1">
      <alignment horizontal="center" vertical="center" shrinkToFit="1"/>
      <protection locked="0"/>
    </xf>
    <xf numFmtId="0" fontId="14" fillId="5" borderId="3" xfId="0" applyFont="1" applyFill="1" applyBorder="1" applyAlignment="1">
      <alignment horizontal="center" vertical="center" shrinkToFit="1"/>
    </xf>
    <xf numFmtId="0" fontId="9" fillId="5" borderId="2" xfId="0" applyFont="1" applyFill="1" applyBorder="1" applyAlignment="1" applyProtection="1">
      <alignment horizontal="center" vertical="center" shrinkToFit="1"/>
      <protection locked="0"/>
    </xf>
    <xf numFmtId="0" fontId="9" fillId="5" borderId="1" xfId="0" applyFont="1" applyFill="1" applyBorder="1" applyAlignment="1" applyProtection="1">
      <alignment horizontal="center" vertical="center" shrinkToFit="1"/>
      <protection locked="0"/>
    </xf>
    <xf numFmtId="0" fontId="9" fillId="5" borderId="3" xfId="0" applyFont="1" applyFill="1" applyBorder="1" applyAlignment="1">
      <alignment horizontal="center" vertical="center" shrinkToFit="1"/>
    </xf>
    <xf numFmtId="0" fontId="14" fillId="5" borderId="2" xfId="0" applyFont="1" applyFill="1" applyBorder="1" applyAlignment="1" applyProtection="1">
      <alignment horizontal="center" vertical="center" shrinkToFit="1"/>
      <protection locked="0"/>
    </xf>
    <xf numFmtId="0" fontId="14" fillId="5" borderId="1" xfId="0" applyFont="1" applyFill="1" applyBorder="1" applyAlignment="1" applyProtection="1">
      <alignment horizontal="center" vertical="center" shrinkToFit="1"/>
      <protection locked="0"/>
    </xf>
    <xf numFmtId="0" fontId="9" fillId="4" borderId="3" xfId="0" applyFont="1" applyFill="1" applyBorder="1" applyAlignment="1">
      <alignment horizontal="center" vertical="center" shrinkToFit="1"/>
    </xf>
    <xf numFmtId="0" fontId="14" fillId="4" borderId="2" xfId="0" applyFont="1" applyFill="1" applyBorder="1" applyAlignment="1" applyProtection="1">
      <alignment horizontal="center" vertical="center" shrinkToFit="1"/>
      <protection locked="0"/>
    </xf>
    <xf numFmtId="0" fontId="14" fillId="4" borderId="1" xfId="0" applyFont="1" applyFill="1" applyBorder="1" applyAlignment="1" applyProtection="1">
      <alignment horizontal="center" vertical="center" shrinkToFit="1"/>
      <protection locked="0"/>
    </xf>
    <xf numFmtId="14" fontId="14" fillId="5" borderId="2" xfId="0" applyNumberFormat="1" applyFont="1" applyFill="1" applyBorder="1" applyAlignment="1" applyProtection="1">
      <alignment horizontal="center" vertical="center" shrinkToFit="1"/>
      <protection locked="0"/>
    </xf>
    <xf numFmtId="14" fontId="14" fillId="5" borderId="1" xfId="0" applyNumberFormat="1" applyFont="1" applyFill="1" applyBorder="1" applyAlignment="1" applyProtection="1">
      <alignment horizontal="center" vertical="center" shrinkToFit="1"/>
      <protection locked="0"/>
    </xf>
    <xf numFmtId="0" fontId="22" fillId="4" borderId="8" xfId="0" applyFont="1" applyFill="1" applyBorder="1" applyAlignment="1" applyProtection="1">
      <alignment horizontal="left" vertical="center" shrinkToFit="1"/>
      <protection locked="0"/>
    </xf>
    <xf numFmtId="0" fontId="23" fillId="4" borderId="8" xfId="0" applyFont="1" applyFill="1" applyBorder="1" applyAlignment="1" applyProtection="1">
      <alignment horizontal="left" vertical="center" shrinkToFit="1"/>
      <protection locked="0"/>
    </xf>
    <xf numFmtId="6" fontId="22" fillId="4" borderId="7" xfId="2" applyFont="1" applyFill="1" applyBorder="1" applyAlignment="1" applyProtection="1">
      <alignment horizontal="right" vertical="center" shrinkToFit="1"/>
      <protection locked="0"/>
    </xf>
    <xf numFmtId="0" fontId="14" fillId="0" borderId="3" xfId="0" applyFont="1" applyFill="1" applyBorder="1" applyAlignment="1">
      <alignment horizontal="center" vertical="center" shrinkToFit="1"/>
    </xf>
    <xf numFmtId="0" fontId="0" fillId="0" borderId="2" xfId="0" applyBorder="1" applyProtection="1">
      <alignment vertical="center"/>
      <protection locked="0"/>
    </xf>
    <xf numFmtId="0" fontId="0" fillId="0" borderId="1" xfId="0" applyBorder="1" applyProtection="1">
      <alignment vertical="center"/>
      <protection locked="0"/>
    </xf>
    <xf numFmtId="0" fontId="25" fillId="0" borderId="5" xfId="0" applyFont="1" applyBorder="1" applyAlignment="1">
      <alignment horizontal="left" wrapText="1"/>
    </xf>
    <xf numFmtId="0" fontId="0" fillId="4" borderId="17" xfId="0" applyFont="1" applyFill="1" applyBorder="1" applyAlignment="1" applyProtection="1">
      <alignment horizontal="center" vertical="center" shrinkToFit="1"/>
      <protection locked="0"/>
    </xf>
    <xf numFmtId="0" fontId="0" fillId="4" borderId="4" xfId="0" applyFont="1" applyFill="1" applyBorder="1" applyAlignment="1" applyProtection="1">
      <alignment horizontal="center" vertical="center" shrinkToFit="1"/>
      <protection locked="0"/>
    </xf>
    <xf numFmtId="0" fontId="0" fillId="4" borderId="13" xfId="0" applyFont="1" applyFill="1" applyBorder="1" applyAlignment="1" applyProtection="1">
      <alignment horizontal="center" vertical="center" shrinkToFit="1"/>
      <protection locked="0"/>
    </xf>
    <xf numFmtId="0" fontId="20" fillId="0" borderId="6" xfId="0" applyFont="1" applyBorder="1" applyAlignment="1">
      <alignment horizontal="left" vertical="center" shrinkToFit="1"/>
    </xf>
    <xf numFmtId="0" fontId="20" fillId="0" borderId="4" xfId="0" applyFont="1" applyBorder="1" applyAlignment="1">
      <alignment horizontal="left" vertical="center" shrinkToFit="1"/>
    </xf>
    <xf numFmtId="0" fontId="20" fillId="0" borderId="18" xfId="0" applyFont="1" applyBorder="1" applyAlignment="1">
      <alignment horizontal="left" vertical="center" shrinkToFit="1"/>
    </xf>
    <xf numFmtId="0" fontId="20" fillId="0" borderId="6" xfId="0" applyFont="1" applyBorder="1" applyAlignment="1">
      <alignment horizontal="left" vertical="center" wrapText="1" shrinkToFit="1"/>
    </xf>
    <xf numFmtId="0" fontId="20" fillId="0" borderId="4" xfId="0" applyFont="1" applyBorder="1" applyAlignment="1">
      <alignment horizontal="left" vertical="center" wrapText="1" shrinkToFit="1"/>
    </xf>
    <xf numFmtId="0" fontId="20" fillId="0" borderId="18" xfId="0" applyFont="1" applyBorder="1" applyAlignment="1">
      <alignment horizontal="left" vertical="center" wrapText="1" shrinkToFit="1"/>
    </xf>
    <xf numFmtId="0" fontId="0" fillId="5" borderId="17" xfId="0" applyFont="1" applyFill="1" applyBorder="1" applyAlignment="1" applyProtection="1">
      <alignment horizontal="center" vertical="center" shrinkToFit="1"/>
      <protection locked="0"/>
    </xf>
    <xf numFmtId="0" fontId="0" fillId="5" borderId="4" xfId="0" applyFont="1" applyFill="1" applyBorder="1" applyAlignment="1" applyProtection="1">
      <alignment horizontal="center" vertical="center" shrinkToFit="1"/>
      <protection locked="0"/>
    </xf>
    <xf numFmtId="0" fontId="0" fillId="5" borderId="13" xfId="0" applyFont="1" applyFill="1" applyBorder="1" applyAlignment="1" applyProtection="1">
      <alignment horizontal="center" vertical="center" shrinkToFit="1"/>
      <protection locked="0"/>
    </xf>
    <xf numFmtId="0" fontId="24" fillId="0" borderId="4" xfId="0" applyFont="1" applyBorder="1" applyAlignment="1">
      <alignment horizontal="left" wrapText="1"/>
    </xf>
    <xf numFmtId="49" fontId="0" fillId="4" borderId="17" xfId="0" applyNumberFormat="1" applyFont="1" applyFill="1" applyBorder="1" applyAlignment="1" applyProtection="1">
      <alignment horizontal="center" vertical="center" shrinkToFit="1"/>
      <protection locked="0"/>
    </xf>
    <xf numFmtId="49" fontId="0" fillId="4" borderId="4" xfId="0" applyNumberFormat="1" applyFont="1" applyFill="1" applyBorder="1" applyAlignment="1" applyProtection="1">
      <alignment horizontal="center" vertical="center" shrinkToFit="1"/>
      <protection locked="0"/>
    </xf>
    <xf numFmtId="49" fontId="0" fillId="4" borderId="13" xfId="0" applyNumberFormat="1" applyFont="1" applyFill="1" applyBorder="1" applyAlignment="1" applyProtection="1">
      <alignment horizontal="center" vertical="center" shrinkToFit="1"/>
      <protection locked="0"/>
    </xf>
    <xf numFmtId="49" fontId="0" fillId="5" borderId="17" xfId="0" applyNumberFormat="1" applyFont="1" applyFill="1" applyBorder="1" applyAlignment="1" applyProtection="1">
      <alignment horizontal="center" vertical="center" shrinkToFit="1"/>
      <protection locked="0"/>
    </xf>
    <xf numFmtId="49" fontId="0" fillId="5" borderId="4" xfId="0" applyNumberFormat="1" applyFont="1" applyFill="1" applyBorder="1" applyAlignment="1" applyProtection="1">
      <alignment horizontal="center" vertical="center" shrinkToFit="1"/>
      <protection locked="0"/>
    </xf>
    <xf numFmtId="49" fontId="0" fillId="5" borderId="13" xfId="0" applyNumberFormat="1" applyFont="1" applyFill="1" applyBorder="1" applyAlignment="1" applyProtection="1">
      <alignment horizontal="center" vertical="center" shrinkToFit="1"/>
      <protection locked="0"/>
    </xf>
    <xf numFmtId="0" fontId="9" fillId="5" borderId="3" xfId="0" applyFont="1" applyFill="1" applyBorder="1" applyAlignment="1">
      <alignment horizontal="center" vertical="center" shrinkToFit="1"/>
    </xf>
    <xf numFmtId="176" fontId="22" fillId="0" borderId="1" xfId="0" applyNumberFormat="1" applyFont="1" applyBorder="1" applyAlignment="1">
      <alignment horizontal="center" vertical="center" shrinkToFit="1"/>
    </xf>
    <xf numFmtId="0" fontId="22" fillId="0" borderId="1" xfId="0" applyFont="1" applyBorder="1" applyAlignment="1">
      <alignment horizontal="center" vertical="center" shrinkToFit="1"/>
    </xf>
    <xf numFmtId="0" fontId="20" fillId="0" borderId="1" xfId="0" applyFont="1" applyBorder="1" applyAlignment="1">
      <alignment horizontal="left" vertical="center" shrinkToFit="1"/>
    </xf>
    <xf numFmtId="0" fontId="20" fillId="0" borderId="16" xfId="0" applyFont="1" applyBorder="1" applyAlignment="1">
      <alignment horizontal="left" vertical="center" shrinkToFit="1"/>
    </xf>
    <xf numFmtId="49" fontId="0" fillId="4" borderId="1" xfId="0" applyNumberFormat="1" applyFont="1" applyFill="1" applyBorder="1" applyAlignment="1" applyProtection="1">
      <alignment horizontal="center" vertical="center" shrinkToFit="1"/>
      <protection locked="0"/>
    </xf>
    <xf numFmtId="0" fontId="0" fillId="5" borderId="1" xfId="0" applyFont="1" applyFill="1" applyBorder="1" applyAlignment="1" applyProtection="1">
      <alignment horizontal="center" vertical="center" shrinkToFit="1"/>
      <protection locked="0"/>
    </xf>
    <xf numFmtId="0" fontId="8" fillId="0" borderId="1" xfId="0" applyFont="1" applyBorder="1" applyAlignment="1">
      <alignment horizontal="center" vertical="center" shrinkToFit="1"/>
    </xf>
    <xf numFmtId="176" fontId="8" fillId="0" borderId="1" xfId="0" applyNumberFormat="1" applyFont="1" applyBorder="1" applyAlignment="1">
      <alignment horizontal="center" vertical="center" shrinkToFit="1"/>
    </xf>
    <xf numFmtId="0" fontId="10" fillId="0" borderId="0" xfId="0" applyFont="1" applyAlignment="1">
      <alignment horizontal="center" vertical="center"/>
    </xf>
    <xf numFmtId="0" fontId="14" fillId="5" borderId="6" xfId="0" applyFont="1" applyFill="1" applyBorder="1" applyAlignment="1" applyProtection="1">
      <alignment horizontal="center" vertical="center" shrinkToFit="1"/>
      <protection locked="0"/>
    </xf>
    <xf numFmtId="0" fontId="14" fillId="5" borderId="13" xfId="0" applyFont="1" applyFill="1" applyBorder="1" applyAlignment="1" applyProtection="1">
      <alignment horizontal="center" vertical="center" shrinkToFit="1"/>
      <protection locked="0"/>
    </xf>
    <xf numFmtId="0" fontId="14" fillId="5" borderId="14" xfId="0" applyFont="1" applyFill="1" applyBorder="1" applyAlignment="1" applyProtection="1">
      <alignment horizontal="center" vertical="center" shrinkToFit="1"/>
      <protection locked="0"/>
    </xf>
    <xf numFmtId="0" fontId="14" fillId="5" borderId="15" xfId="0" applyFont="1" applyFill="1" applyBorder="1" applyAlignment="1" applyProtection="1">
      <alignment horizontal="center" vertical="center" shrinkToFit="1"/>
      <protection locked="0"/>
    </xf>
    <xf numFmtId="0" fontId="22" fillId="0" borderId="1" xfId="0" applyFont="1" applyBorder="1" applyAlignment="1" applyProtection="1">
      <alignment horizontal="left" vertical="center" shrinkToFit="1"/>
    </xf>
    <xf numFmtId="0" fontId="26" fillId="6" borderId="19" xfId="0" applyFont="1" applyFill="1" applyBorder="1" applyAlignment="1">
      <alignment horizontal="left" vertical="center" wrapText="1"/>
    </xf>
    <xf numFmtId="0" fontId="27" fillId="6" borderId="20" xfId="0" applyFont="1" applyFill="1" applyBorder="1" applyAlignment="1">
      <alignment horizontal="left" vertical="center" wrapText="1"/>
    </xf>
    <xf numFmtId="0" fontId="27" fillId="6" borderId="21" xfId="0" applyFont="1" applyFill="1" applyBorder="1" applyAlignment="1">
      <alignment horizontal="left" vertical="center" wrapText="1"/>
    </xf>
    <xf numFmtId="0" fontId="23" fillId="4" borderId="9" xfId="0" applyFont="1" applyFill="1" applyBorder="1" applyAlignment="1" applyProtection="1">
      <alignment horizontal="left" vertical="center" shrinkToFit="1"/>
      <protection locked="0"/>
    </xf>
    <xf numFmtId="0" fontId="23" fillId="4" borderId="8" xfId="0" applyFont="1" applyFill="1" applyBorder="1" applyAlignment="1" applyProtection="1">
      <alignment horizontal="left" vertical="center" shrinkToFit="1"/>
      <protection locked="0"/>
    </xf>
    <xf numFmtId="0" fontId="23" fillId="4" borderId="7" xfId="0" applyFont="1" applyFill="1" applyBorder="1" applyAlignment="1" applyProtection="1">
      <alignment horizontal="left" vertical="center" shrinkToFit="1"/>
      <protection locked="0"/>
    </xf>
    <xf numFmtId="0" fontId="8" fillId="6" borderId="20" xfId="0" applyFont="1" applyFill="1" applyBorder="1" applyAlignment="1">
      <alignment horizontal="left" vertical="center" wrapText="1"/>
    </xf>
    <xf numFmtId="0" fontId="8" fillId="6" borderId="21" xfId="0" applyFont="1" applyFill="1" applyBorder="1" applyAlignment="1">
      <alignment horizontal="left" vertical="center" wrapText="1"/>
    </xf>
    <xf numFmtId="176" fontId="22" fillId="0" borderId="9" xfId="0" applyNumberFormat="1" applyFont="1" applyFill="1" applyBorder="1" applyAlignment="1">
      <alignment horizontal="right" vertical="center" shrinkToFit="1"/>
    </xf>
    <xf numFmtId="176" fontId="22" fillId="0" borderId="8" xfId="0" applyNumberFormat="1" applyFont="1" applyFill="1" applyBorder="1" applyAlignment="1">
      <alignment horizontal="right" vertical="center" shrinkToFit="1"/>
    </xf>
    <xf numFmtId="6" fontId="22" fillId="0" borderId="9" xfId="2" applyFont="1" applyFill="1" applyBorder="1" applyAlignment="1">
      <alignment horizontal="right" vertical="center" shrinkToFit="1"/>
    </xf>
    <xf numFmtId="6" fontId="22" fillId="0" borderId="8" xfId="2" applyFont="1" applyFill="1" applyBorder="1" applyAlignment="1">
      <alignment horizontal="right" vertical="center" shrinkToFit="1"/>
    </xf>
    <xf numFmtId="6" fontId="22" fillId="0" borderId="7" xfId="2" applyFont="1" applyFill="1" applyBorder="1" applyAlignment="1">
      <alignment horizontal="right" vertical="center" shrinkToFit="1"/>
    </xf>
    <xf numFmtId="0" fontId="22" fillId="4" borderId="1" xfId="0" applyFont="1" applyFill="1" applyBorder="1" applyAlignment="1" applyProtection="1">
      <alignment horizontal="left" vertical="center" shrinkToFit="1"/>
      <protection locked="0"/>
    </xf>
    <xf numFmtId="0" fontId="14" fillId="7" borderId="0" xfId="0" applyFont="1" applyFill="1" applyAlignment="1">
      <alignment horizontal="center" vertical="center"/>
    </xf>
  </cellXfs>
  <cellStyles count="3">
    <cellStyle name="ハイパーリンク" xfId="1" builtinId="8"/>
    <cellStyle name="通貨" xfId="2" builtinId="7"/>
    <cellStyle name="標準" xfId="0" builtinId="0"/>
  </cellStyles>
  <dxfs count="0"/>
  <tableStyles count="0" defaultTableStyle="TableStyleMedium2" defaultPivotStyle="PivotStyleLight16"/>
  <colors>
    <mruColors>
      <color rgb="FF00A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1174750</xdr:colOff>
      <xdr:row>177</xdr:row>
      <xdr:rowOff>111125</xdr:rowOff>
    </xdr:from>
    <xdr:to>
      <xdr:col>3</xdr:col>
      <xdr:colOff>15875</xdr:colOff>
      <xdr:row>178</xdr:row>
      <xdr:rowOff>0</xdr:rowOff>
    </xdr:to>
    <xdr:sp macro="" textlink="">
      <xdr:nvSpPr>
        <xdr:cNvPr id="2" name="テキスト ボックス 1"/>
        <xdr:cNvSpPr txBox="1"/>
      </xdr:nvSpPr>
      <xdr:spPr>
        <a:xfrm>
          <a:off x="1905000" y="141541500"/>
          <a:ext cx="1222375" cy="34925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600"/>
            <a:t>プルダウン</a:t>
          </a:r>
        </a:p>
      </xdr:txBody>
    </xdr:sp>
    <xdr:clientData/>
  </xdr:twoCellAnchor>
  <xdr:twoCellAnchor>
    <xdr:from>
      <xdr:col>8</xdr:col>
      <xdr:colOff>1428750</xdr:colOff>
      <xdr:row>17</xdr:row>
      <xdr:rowOff>15875</xdr:rowOff>
    </xdr:from>
    <xdr:to>
      <xdr:col>16</xdr:col>
      <xdr:colOff>1587502</xdr:colOff>
      <xdr:row>18</xdr:row>
      <xdr:rowOff>111124</xdr:rowOff>
    </xdr:to>
    <xdr:sp macro="" textlink="">
      <xdr:nvSpPr>
        <xdr:cNvPr id="3" name="テキスト ボックス 2"/>
        <xdr:cNvSpPr txBox="1"/>
      </xdr:nvSpPr>
      <xdr:spPr>
        <a:xfrm>
          <a:off x="10493375" y="14049375"/>
          <a:ext cx="6318252" cy="904874"/>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200"/>
            </a:lnSpc>
          </a:pPr>
          <a:r>
            <a:rPr kumimoji="1" lang="ja-JP" altLang="en-US" sz="1800">
              <a:solidFill>
                <a:schemeClr val="bg1"/>
              </a:solidFill>
            </a:rPr>
            <a:t>＜注意＞　生年月日の欄は「</a:t>
          </a:r>
          <a:r>
            <a:rPr kumimoji="1" lang="en-US" altLang="ja-JP" sz="1800">
              <a:solidFill>
                <a:schemeClr val="bg1"/>
              </a:solidFill>
            </a:rPr>
            <a:t>/</a:t>
          </a:r>
          <a:r>
            <a:rPr kumimoji="1" lang="ja-JP" altLang="en-US" sz="1800">
              <a:solidFill>
                <a:schemeClr val="bg1"/>
              </a:solidFill>
            </a:rPr>
            <a:t>」と「数字」のみをご使用ください例</a:t>
          </a:r>
          <a:r>
            <a:rPr kumimoji="1" lang="en-US" altLang="ja-JP" sz="1800">
              <a:solidFill>
                <a:schemeClr val="bg1"/>
              </a:solidFill>
            </a:rPr>
            <a:t>)1234/12/32</a:t>
          </a:r>
          <a:r>
            <a:rPr kumimoji="1" lang="ja-JP" altLang="en-US" sz="1800">
              <a:solidFill>
                <a:schemeClr val="bg1"/>
              </a:solidFill>
            </a:rPr>
            <a:t>　　　　　　　　　　　　　　</a:t>
          </a:r>
        </a:p>
      </xdr:txBody>
    </xdr:sp>
    <xdr:clientData/>
  </xdr:twoCellAnchor>
  <xdr:twoCellAnchor>
    <xdr:from>
      <xdr:col>9</xdr:col>
      <xdr:colOff>15875</xdr:colOff>
      <xdr:row>19</xdr:row>
      <xdr:rowOff>492125</xdr:rowOff>
    </xdr:from>
    <xdr:to>
      <xdr:col>10</xdr:col>
      <xdr:colOff>1158875</xdr:colOff>
      <xdr:row>19</xdr:row>
      <xdr:rowOff>793750</xdr:rowOff>
    </xdr:to>
    <xdr:sp macro="" textlink="">
      <xdr:nvSpPr>
        <xdr:cNvPr id="5" name="正方形/長方形 4"/>
        <xdr:cNvSpPr/>
      </xdr:nvSpPr>
      <xdr:spPr>
        <a:xfrm>
          <a:off x="10525125" y="16144875"/>
          <a:ext cx="2333625" cy="301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t>プルダウンから選択</a:t>
          </a:r>
          <a:endParaRPr kumimoji="1" lang="en-US" altLang="ja-JP" sz="1600"/>
        </a:p>
      </xdr:txBody>
    </xdr:sp>
    <xdr:clientData/>
  </xdr:twoCellAnchor>
  <xdr:twoCellAnchor>
    <xdr:from>
      <xdr:col>8</xdr:col>
      <xdr:colOff>0</xdr:colOff>
      <xdr:row>175</xdr:row>
      <xdr:rowOff>47625</xdr:rowOff>
    </xdr:from>
    <xdr:to>
      <xdr:col>16</xdr:col>
      <xdr:colOff>15875</xdr:colOff>
      <xdr:row>178</xdr:row>
      <xdr:rowOff>15875</xdr:rowOff>
    </xdr:to>
    <xdr:sp macro="" textlink="">
      <xdr:nvSpPr>
        <xdr:cNvPr id="6" name="正方形/長方形 5"/>
        <xdr:cNvSpPr/>
      </xdr:nvSpPr>
      <xdr:spPr>
        <a:xfrm>
          <a:off x="9064625" y="140557250"/>
          <a:ext cx="6175375" cy="1349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＜記入＞</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・訂　正：会員番号を入力後、プルダウンメニューから</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訂正</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を選択し、誤りのあった箇所を記載してください</a:t>
          </a:r>
          <a:endParaRPr kumimoji="1" lang="en-US" altLang="ja-JP" sz="1100">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a:latin typeface="ＭＳ ゴシック" panose="020B0609070205080204" pitchFamily="49" charset="-128"/>
              <a:ea typeface="ＭＳ ゴシック" panose="020B0609070205080204" pitchFamily="49" charset="-128"/>
            </a:rPr>
            <a:t>　・再発行；会員番号と氏名を入力し、</a:t>
          </a:r>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プルダウンメニューから</a:t>
          </a:r>
          <a:r>
            <a:rPr kumimoji="1" lang="en-US" altLang="ja-JP" sz="1100">
              <a:solidFill>
                <a:schemeClr val="lt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lt1"/>
              </a:solidFill>
              <a:effectLst/>
              <a:latin typeface="ＭＳ ゴシック" panose="020B0609070205080204" pitchFamily="49" charset="-128"/>
              <a:ea typeface="ＭＳ ゴシック" panose="020B0609070205080204" pitchFamily="49" charset="-128"/>
              <a:cs typeface="+mn-cs"/>
            </a:rPr>
            <a:t>再発行</a:t>
          </a:r>
          <a:r>
            <a:rPr kumimoji="1" lang="en-US" altLang="ja-JP" sz="1100">
              <a:solidFill>
                <a:schemeClr val="lt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lt1"/>
              </a:solidFill>
              <a:effectLst/>
              <a:latin typeface="ＭＳ ゴシック" panose="020B0609070205080204" pitchFamily="49" charset="-128"/>
              <a:ea typeface="ＭＳ ゴシック" panose="020B0609070205080204" pitchFamily="49" charset="-128"/>
              <a:cs typeface="+mn-cs"/>
            </a:rPr>
            <a:t>を選択して下さい</a:t>
          </a:r>
          <a:endParaRPr kumimoji="1" lang="en-US" altLang="ja-JP" sz="1100">
            <a:solidFill>
              <a:schemeClr val="lt1"/>
            </a:solidFill>
            <a:effectLst/>
            <a:latin typeface="ＭＳ ゴシック" panose="020B0609070205080204" pitchFamily="49" charset="-128"/>
            <a:ea typeface="ＭＳ ゴシック" panose="020B0609070205080204" pitchFamily="49" charset="-128"/>
            <a:cs typeface="+mn-cs"/>
          </a:endParaRPr>
        </a:p>
        <a:p>
          <a:pPr algn="l">
            <a:lnSpc>
              <a:spcPts val="1300"/>
            </a:lnSpc>
          </a:pPr>
          <a:endParaRPr kumimoji="1" lang="en-US" altLang="ja-JP" sz="1100">
            <a:solidFill>
              <a:schemeClr val="lt1"/>
            </a:solidFill>
            <a:effectLst/>
            <a:latin typeface="ＭＳ ゴシック" panose="020B0609070205080204" pitchFamily="49" charset="-128"/>
            <a:ea typeface="ＭＳ ゴシック" panose="020B0609070205080204" pitchFamily="49" charset="-128"/>
            <a:cs typeface="+mn-cs"/>
          </a:endParaRPr>
        </a:p>
        <a:p>
          <a:pPr algn="l">
            <a:lnSpc>
              <a:spcPts val="1300"/>
            </a:lnSpc>
          </a:pPr>
          <a:r>
            <a:rPr kumimoji="1" lang="ja-JP" altLang="en-US" sz="1100">
              <a:solidFill>
                <a:schemeClr val="lt1"/>
              </a:solidFill>
              <a:effectLst/>
              <a:latin typeface="ＭＳ ゴシック" panose="020B0609070205080204" pitchFamily="49" charset="-128"/>
              <a:ea typeface="ＭＳ ゴシック" panose="020B0609070205080204" pitchFamily="49" charset="-128"/>
              <a:cs typeface="+mn-cs"/>
            </a:rPr>
            <a:t>＜注意事項＞</a:t>
          </a:r>
          <a:endParaRPr kumimoji="1" lang="en-US" altLang="ja-JP" sz="1100">
            <a:solidFill>
              <a:schemeClr val="lt1"/>
            </a:solidFill>
            <a:effectLst/>
            <a:latin typeface="ＭＳ ゴシック" panose="020B0609070205080204" pitchFamily="49" charset="-128"/>
            <a:ea typeface="ＭＳ ゴシック" panose="020B0609070205080204" pitchFamily="49" charset="-128"/>
            <a:cs typeface="+mn-cs"/>
          </a:endParaRPr>
        </a:p>
        <a:p>
          <a:pPr algn="l">
            <a:lnSpc>
              <a:spcPts val="1200"/>
            </a:lnSpc>
          </a:pPr>
          <a:r>
            <a:rPr kumimoji="1" lang="ja-JP" altLang="en-US" sz="1100">
              <a:solidFill>
                <a:schemeClr val="lt1"/>
              </a:solidFill>
              <a:effectLst/>
              <a:latin typeface="ＭＳ ゴシック" panose="020B0609070205080204" pitchFamily="49" charset="-128"/>
              <a:ea typeface="ＭＳ ゴシック" panose="020B0609070205080204" pitchFamily="49" charset="-128"/>
              <a:cs typeface="+mn-cs"/>
            </a:rPr>
            <a:t>　・＜訂正＞会員情報登録と一緒に、振込連絡書の提出をお願い致します</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40"/>
  <sheetViews>
    <sheetView topLeftCell="A41" workbookViewId="0">
      <selection activeCell="A40" sqref="A1:XFD40"/>
    </sheetView>
  </sheetViews>
  <sheetFormatPr defaultRowHeight="13.5" x14ac:dyDescent="0.15"/>
  <cols>
    <col min="2" max="2" width="42" bestFit="1" customWidth="1"/>
    <col min="3" max="3" width="9.5" customWidth="1"/>
    <col min="5" max="5" width="14.75" bestFit="1" customWidth="1"/>
    <col min="6" max="6" width="9.625" customWidth="1"/>
    <col min="7" max="7" width="12.625" customWidth="1"/>
  </cols>
  <sheetData>
    <row r="1" spans="1:13" hidden="1" x14ac:dyDescent="0.15">
      <c r="A1" t="s">
        <v>37</v>
      </c>
      <c r="D1" t="s">
        <v>38</v>
      </c>
      <c r="I1" t="s">
        <v>39</v>
      </c>
      <c r="L1" t="s">
        <v>40</v>
      </c>
    </row>
    <row r="2" spans="1:13" s="13" customFormat="1" ht="14.25" hidden="1" customHeight="1" x14ac:dyDescent="0.15">
      <c r="B2" s="16" t="s">
        <v>41</v>
      </c>
      <c r="E2" s="13" t="s">
        <v>21</v>
      </c>
      <c r="F2" s="13" t="s">
        <v>22</v>
      </c>
      <c r="G2" s="13" t="s">
        <v>23</v>
      </c>
      <c r="J2" s="13" t="s">
        <v>74</v>
      </c>
      <c r="M2" s="13" t="s">
        <v>109</v>
      </c>
    </row>
    <row r="3" spans="1:13" ht="14.25" hidden="1" customHeight="1" x14ac:dyDescent="0.15">
      <c r="B3" s="14" t="s">
        <v>42</v>
      </c>
      <c r="E3" s="15" t="s">
        <v>43</v>
      </c>
      <c r="F3" s="15" t="s">
        <v>44</v>
      </c>
      <c r="G3" s="15" t="s">
        <v>45</v>
      </c>
      <c r="M3" t="s">
        <v>47</v>
      </c>
    </row>
    <row r="4" spans="1:13" ht="14.25" hidden="1" customHeight="1" x14ac:dyDescent="0.15">
      <c r="B4" s="14" t="s">
        <v>48</v>
      </c>
      <c r="E4" s="15"/>
      <c r="F4" s="15" t="s">
        <v>49</v>
      </c>
      <c r="G4" s="15" t="s">
        <v>50</v>
      </c>
      <c r="J4" t="s">
        <v>46</v>
      </c>
      <c r="M4" t="s">
        <v>114</v>
      </c>
    </row>
    <row r="5" spans="1:13" ht="14.25" hidden="1" customHeight="1" x14ac:dyDescent="0.15">
      <c r="B5" s="14" t="s">
        <v>52</v>
      </c>
      <c r="E5" s="15"/>
      <c r="F5" s="15"/>
      <c r="G5" s="15"/>
      <c r="J5" t="s">
        <v>51</v>
      </c>
    </row>
    <row r="6" spans="1:13" ht="14.25" hidden="1" customHeight="1" x14ac:dyDescent="0.15">
      <c r="B6" s="14" t="s">
        <v>53</v>
      </c>
    </row>
    <row r="7" spans="1:13" ht="14.25" hidden="1" customHeight="1" x14ac:dyDescent="0.15">
      <c r="B7" s="14" t="s">
        <v>55</v>
      </c>
    </row>
    <row r="8" spans="1:13" ht="14.25" hidden="1" customHeight="1" x14ac:dyDescent="0.15">
      <c r="B8" s="14" t="s">
        <v>56</v>
      </c>
    </row>
    <row r="9" spans="1:13" ht="14.25" hidden="1" customHeight="1" x14ac:dyDescent="0.15">
      <c r="B9" s="14" t="s">
        <v>57</v>
      </c>
    </row>
    <row r="10" spans="1:13" ht="14.25" hidden="1" customHeight="1" x14ac:dyDescent="0.15">
      <c r="B10" s="14" t="s">
        <v>58</v>
      </c>
    </row>
    <row r="11" spans="1:13" ht="14.25" hidden="1" customHeight="1" x14ac:dyDescent="0.15">
      <c r="B11" s="14" t="s">
        <v>59</v>
      </c>
    </row>
    <row r="12" spans="1:13" ht="14.25" hidden="1" customHeight="1" x14ac:dyDescent="0.15">
      <c r="B12" s="14" t="s">
        <v>60</v>
      </c>
    </row>
    <row r="13" spans="1:13" ht="14.25" hidden="1" customHeight="1" x14ac:dyDescent="0.15">
      <c r="B13" s="14" t="s">
        <v>61</v>
      </c>
    </row>
    <row r="14" spans="1:13" ht="14.25" hidden="1" customHeight="1" x14ac:dyDescent="0.15">
      <c r="B14" s="14" t="s">
        <v>62</v>
      </c>
    </row>
    <row r="15" spans="1:13" ht="14.25" hidden="1" customHeight="1" x14ac:dyDescent="0.15">
      <c r="B15" s="14" t="s">
        <v>63</v>
      </c>
    </row>
    <row r="16" spans="1:13" ht="14.25" hidden="1" customHeight="1" x14ac:dyDescent="0.15">
      <c r="B16" s="14" t="s">
        <v>64</v>
      </c>
    </row>
    <row r="17" spans="2:2" ht="14.25" hidden="1" customHeight="1" x14ac:dyDescent="0.15">
      <c r="B17" s="14" t="s">
        <v>65</v>
      </c>
    </row>
    <row r="18" spans="2:2" ht="14.25" hidden="1" customHeight="1" x14ac:dyDescent="0.15">
      <c r="B18" s="14" t="s">
        <v>68</v>
      </c>
    </row>
    <row r="19" spans="2:2" ht="14.25" hidden="1" customHeight="1" x14ac:dyDescent="0.15">
      <c r="B19" s="14" t="s">
        <v>69</v>
      </c>
    </row>
    <row r="20" spans="2:2" ht="14.25" hidden="1" customHeight="1" x14ac:dyDescent="0.15">
      <c r="B20" s="14" t="s">
        <v>70</v>
      </c>
    </row>
    <row r="21" spans="2:2" ht="14.25" hidden="1" customHeight="1" x14ac:dyDescent="0.15">
      <c r="B21" s="14" t="s">
        <v>71</v>
      </c>
    </row>
    <row r="22" spans="2:2" ht="14.25" hidden="1" customHeight="1" x14ac:dyDescent="0.15">
      <c r="B22" s="14" t="s">
        <v>122</v>
      </c>
    </row>
    <row r="23" spans="2:2" ht="14.25" hidden="1" customHeight="1" x14ac:dyDescent="0.15">
      <c r="B23" s="14" t="s">
        <v>72</v>
      </c>
    </row>
    <row r="24" spans="2:2" ht="14.25" hidden="1" customHeight="1" x14ac:dyDescent="0.15"/>
    <row r="25" spans="2:2" ht="14.25" hidden="1" customHeight="1" x14ac:dyDescent="0.15"/>
    <row r="26" spans="2:2" ht="14.25" hidden="1" customHeight="1" x14ac:dyDescent="0.15"/>
    <row r="27" spans="2:2" ht="14.25" hidden="1" customHeight="1" x14ac:dyDescent="0.15"/>
    <row r="28" spans="2:2" hidden="1" x14ac:dyDescent="0.15"/>
    <row r="29" spans="2:2" hidden="1" x14ac:dyDescent="0.15"/>
    <row r="30" spans="2:2" hidden="1" x14ac:dyDescent="0.15"/>
    <row r="31" spans="2:2" hidden="1" x14ac:dyDescent="0.15">
      <c r="B31" t="s">
        <v>116</v>
      </c>
    </row>
    <row r="32" spans="2:2" ht="14.25" hidden="1" x14ac:dyDescent="0.15">
      <c r="B32" s="14" t="s">
        <v>54</v>
      </c>
    </row>
    <row r="33" spans="2:2" ht="14.25" hidden="1" x14ac:dyDescent="0.15">
      <c r="B33" s="14" t="s">
        <v>66</v>
      </c>
    </row>
    <row r="34" spans="2:2" ht="14.25" hidden="1" x14ac:dyDescent="0.15">
      <c r="B34" s="14" t="s">
        <v>67</v>
      </c>
    </row>
    <row r="35" spans="2:2" hidden="1" x14ac:dyDescent="0.15"/>
    <row r="36" spans="2:2" hidden="1" x14ac:dyDescent="0.15"/>
    <row r="37" spans="2:2" hidden="1" x14ac:dyDescent="0.15">
      <c r="B37" t="s">
        <v>117</v>
      </c>
    </row>
    <row r="38" spans="2:2" ht="14.25" hidden="1" x14ac:dyDescent="0.15">
      <c r="B38" s="14" t="s">
        <v>73</v>
      </c>
    </row>
    <row r="39" spans="2:2" hidden="1" x14ac:dyDescent="0.15"/>
    <row r="40" spans="2:2" hidden="1" x14ac:dyDescent="0.15"/>
  </sheetData>
  <sheetProtection algorithmName="SHA-512" hashValue="yeAn6wv1UFu2kOs5G++PoZIx+h27wWQoDaICa/r1BmcjDp+9YtnEXCC/PQUtxkd96/AO9n8m0YCDB8/xuuLN2w==" saltValue="I6C+O3lRWbzfyQN3feFf6Q==" spinCount="100000" sheet="1" selectLockedCells="1"/>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190"/>
  <sheetViews>
    <sheetView tabSelected="1" zoomScaleNormal="100" workbookViewId="0">
      <selection activeCell="D3" sqref="D3:J3"/>
    </sheetView>
  </sheetViews>
  <sheetFormatPr defaultRowHeight="13.5" x14ac:dyDescent="0.15"/>
  <cols>
    <col min="1" max="1" width="9.625" customWidth="1"/>
    <col min="2" max="8" width="15.625" customWidth="1"/>
    <col min="9" max="9" width="19" customWidth="1"/>
    <col min="10" max="11" width="15.625" customWidth="1"/>
    <col min="12" max="12" width="30.625" customWidth="1"/>
    <col min="13" max="16" width="9" hidden="1" customWidth="1"/>
    <col min="17" max="17" width="84.125" customWidth="1"/>
    <col min="18" max="18" width="9" hidden="1" customWidth="1"/>
    <col min="19" max="19" width="54" customWidth="1"/>
  </cols>
  <sheetData>
    <row r="1" spans="1:17" ht="63.75" customHeight="1" x14ac:dyDescent="0.15">
      <c r="A1" s="125" t="s">
        <v>0</v>
      </c>
      <c r="B1" s="125"/>
      <c r="C1" s="125"/>
      <c r="D1" s="125"/>
      <c r="E1" s="125"/>
      <c r="F1" s="125"/>
      <c r="G1" s="125"/>
      <c r="H1" s="125"/>
      <c r="I1" s="125"/>
      <c r="J1" s="125"/>
      <c r="K1" s="125"/>
      <c r="L1" s="125"/>
    </row>
    <row r="2" spans="1:17" ht="73.5" customHeight="1" x14ac:dyDescent="0.25">
      <c r="A2" s="76" t="s">
        <v>119</v>
      </c>
      <c r="B2" s="76"/>
      <c r="C2" s="76"/>
      <c r="D2" s="76"/>
      <c r="E2" s="76"/>
      <c r="F2" s="76"/>
      <c r="G2" s="76"/>
      <c r="H2" s="76"/>
      <c r="I2" s="76"/>
      <c r="J2" s="76"/>
    </row>
    <row r="3" spans="1:17" ht="64.5" customHeight="1" x14ac:dyDescent="0.15">
      <c r="A3" s="80" t="s">
        <v>1</v>
      </c>
      <c r="B3" s="81"/>
      <c r="C3" s="82"/>
      <c r="D3" s="77"/>
      <c r="E3" s="78"/>
      <c r="F3" s="78"/>
      <c r="G3" s="78"/>
      <c r="H3" s="78"/>
      <c r="I3" s="78"/>
      <c r="J3" s="79"/>
      <c r="K3" s="8" t="s">
        <v>31</v>
      </c>
      <c r="Q3" s="18" t="s">
        <v>75</v>
      </c>
    </row>
    <row r="4" spans="1:17" ht="63.75" customHeight="1" x14ac:dyDescent="0.15">
      <c r="A4" s="83" t="s">
        <v>10</v>
      </c>
      <c r="B4" s="84"/>
      <c r="C4" s="85"/>
      <c r="D4" s="77"/>
      <c r="E4" s="78"/>
      <c r="F4" s="78"/>
      <c r="G4" s="78"/>
      <c r="H4" s="78"/>
      <c r="I4" s="78"/>
      <c r="J4" s="79"/>
      <c r="K4" s="8" t="s">
        <v>31</v>
      </c>
      <c r="Q4" s="19" t="s">
        <v>105</v>
      </c>
    </row>
    <row r="5" spans="1:17" ht="63.75" customHeight="1" x14ac:dyDescent="0.15">
      <c r="A5" s="83" t="s">
        <v>11</v>
      </c>
      <c r="B5" s="84"/>
      <c r="C5" s="85"/>
      <c r="D5" s="77"/>
      <c r="E5" s="78"/>
      <c r="F5" s="78"/>
      <c r="G5" s="78"/>
      <c r="H5" s="78"/>
      <c r="I5" s="78"/>
      <c r="J5" s="79"/>
      <c r="K5" s="8" t="s">
        <v>31</v>
      </c>
      <c r="Q5" s="19" t="s">
        <v>106</v>
      </c>
    </row>
    <row r="6" spans="1:17" ht="63.75" customHeight="1" x14ac:dyDescent="0.15">
      <c r="A6" s="80" t="s">
        <v>2</v>
      </c>
      <c r="B6" s="81"/>
      <c r="C6" s="82"/>
      <c r="D6" s="86"/>
      <c r="E6" s="87"/>
      <c r="F6" s="87"/>
      <c r="G6" s="87"/>
      <c r="H6" s="87"/>
      <c r="I6" s="87"/>
      <c r="J6" s="88"/>
      <c r="K6" s="9" t="s">
        <v>33</v>
      </c>
      <c r="L6" s="36" t="s">
        <v>110</v>
      </c>
      <c r="Q6" s="19" t="s">
        <v>107</v>
      </c>
    </row>
    <row r="7" spans="1:17" ht="73.5" hidden="1" customHeight="1" x14ac:dyDescent="0.25">
      <c r="A7" s="89" t="s">
        <v>118</v>
      </c>
      <c r="B7" s="89"/>
      <c r="C7" s="89"/>
      <c r="D7" s="89"/>
      <c r="E7" s="89"/>
      <c r="F7" s="89"/>
      <c r="G7" s="89"/>
      <c r="H7" s="89"/>
      <c r="I7" s="89"/>
      <c r="J7" s="89"/>
      <c r="L7" s="36" t="s">
        <v>111</v>
      </c>
    </row>
    <row r="8" spans="1:17" ht="63.75" hidden="1" customHeight="1" x14ac:dyDescent="0.15">
      <c r="A8" s="83" t="s">
        <v>115</v>
      </c>
      <c r="B8" s="84"/>
      <c r="C8" s="85"/>
      <c r="D8" s="90"/>
      <c r="E8" s="91"/>
      <c r="F8" s="91"/>
      <c r="G8" s="91"/>
      <c r="H8" s="91"/>
      <c r="I8" s="91"/>
      <c r="J8" s="92"/>
      <c r="K8" s="8" t="s">
        <v>31</v>
      </c>
    </row>
    <row r="9" spans="1:17" ht="63.75" hidden="1" customHeight="1" x14ac:dyDescent="0.15">
      <c r="A9" s="80" t="s">
        <v>3</v>
      </c>
      <c r="B9" s="81"/>
      <c r="C9" s="82"/>
      <c r="D9" s="93"/>
      <c r="E9" s="94"/>
      <c r="F9" s="94"/>
      <c r="G9" s="94"/>
      <c r="H9" s="94"/>
      <c r="I9" s="94"/>
      <c r="J9" s="95"/>
      <c r="K9" s="9" t="s">
        <v>33</v>
      </c>
    </row>
    <row r="10" spans="1:17" ht="63.75" hidden="1" customHeight="1" x14ac:dyDescent="0.15">
      <c r="A10" s="80" t="s">
        <v>4</v>
      </c>
      <c r="B10" s="81"/>
      <c r="C10" s="82"/>
      <c r="D10" s="90"/>
      <c r="E10" s="91"/>
      <c r="F10" s="91"/>
      <c r="G10" s="91"/>
      <c r="H10" s="91"/>
      <c r="I10" s="91"/>
      <c r="J10" s="92"/>
      <c r="K10" s="8" t="s">
        <v>31</v>
      </c>
    </row>
    <row r="11" spans="1:17" ht="63.75" hidden="1" customHeight="1" x14ac:dyDescent="0.15">
      <c r="A11" s="80" t="s">
        <v>5</v>
      </c>
      <c r="B11" s="81"/>
      <c r="C11" s="82"/>
      <c r="D11" s="90"/>
      <c r="E11" s="91"/>
      <c r="F11" s="91"/>
      <c r="G11" s="91"/>
      <c r="H11" s="91"/>
      <c r="I11" s="91"/>
      <c r="J11" s="92"/>
      <c r="K11" s="8" t="s">
        <v>31</v>
      </c>
    </row>
    <row r="12" spans="1:17" ht="63.75" hidden="1" customHeight="1" x14ac:dyDescent="0.15">
      <c r="A12" s="80" t="s">
        <v>6</v>
      </c>
      <c r="B12" s="81"/>
      <c r="C12" s="82"/>
      <c r="D12" s="93"/>
      <c r="E12" s="94"/>
      <c r="F12" s="94"/>
      <c r="G12" s="94"/>
      <c r="H12" s="94"/>
      <c r="I12" s="94"/>
      <c r="J12" s="95"/>
      <c r="K12" s="9" t="s">
        <v>33</v>
      </c>
    </row>
    <row r="13" spans="1:17" ht="63.75" hidden="1" customHeight="1" x14ac:dyDescent="0.15">
      <c r="A13" s="99" t="s">
        <v>7</v>
      </c>
      <c r="B13" s="99"/>
      <c r="C13" s="100"/>
      <c r="D13" s="92"/>
      <c r="E13" s="101"/>
      <c r="F13" s="101"/>
      <c r="G13" s="101"/>
      <c r="H13" s="101"/>
      <c r="I13" s="101"/>
      <c r="J13" s="101"/>
      <c r="K13" s="8" t="s">
        <v>31</v>
      </c>
    </row>
    <row r="14" spans="1:17" ht="63.75" hidden="1" customHeight="1" x14ac:dyDescent="0.15">
      <c r="A14" s="99" t="s">
        <v>8</v>
      </c>
      <c r="B14" s="99"/>
      <c r="C14" s="100"/>
      <c r="D14" s="88"/>
      <c r="E14" s="102"/>
      <c r="F14" s="102"/>
      <c r="G14" s="102"/>
      <c r="H14" s="102"/>
      <c r="I14" s="102"/>
      <c r="J14" s="102"/>
      <c r="K14" s="9" t="s">
        <v>33</v>
      </c>
    </row>
    <row r="15" spans="1:17" ht="63.75" customHeight="1" x14ac:dyDescent="0.15">
      <c r="A15" s="1"/>
      <c r="B15" s="1"/>
      <c r="C15" s="1"/>
      <c r="D15" s="1"/>
      <c r="E15" s="1"/>
      <c r="F15" s="1"/>
      <c r="G15" s="1"/>
      <c r="H15" s="1"/>
      <c r="I15" s="1"/>
      <c r="J15" s="1"/>
    </row>
    <row r="16" spans="1:17" ht="63.75" customHeight="1" x14ac:dyDescent="0.15">
      <c r="A16" s="125" t="s">
        <v>9</v>
      </c>
      <c r="B16" s="125"/>
      <c r="C16" s="125"/>
      <c r="D16" s="125"/>
      <c r="E16" s="125"/>
      <c r="F16" s="125"/>
      <c r="G16" s="125"/>
      <c r="H16" s="125"/>
      <c r="I16" s="125"/>
      <c r="J16" s="125"/>
      <c r="K16" s="125"/>
      <c r="L16" s="17" t="s">
        <v>104</v>
      </c>
    </row>
    <row r="17" spans="1:19" ht="63.75" customHeight="1" x14ac:dyDescent="0.15">
      <c r="A17" s="1"/>
      <c r="B17" s="1"/>
      <c r="C17" s="1"/>
      <c r="D17" s="1"/>
      <c r="E17" s="1"/>
      <c r="F17" s="1"/>
      <c r="G17" s="1"/>
      <c r="H17" s="1"/>
      <c r="I17" s="1"/>
      <c r="J17" s="1"/>
    </row>
    <row r="18" spans="1:19" ht="63.75" customHeight="1" x14ac:dyDescent="0.15">
      <c r="A18" s="37" t="s">
        <v>10</v>
      </c>
      <c r="B18" s="98" t="str">
        <f>IF(D4="","",D4)</f>
        <v/>
      </c>
      <c r="C18" s="98"/>
      <c r="D18" s="37" t="s">
        <v>11</v>
      </c>
      <c r="E18" s="98" t="str">
        <f>IF(D5="","",D5)</f>
        <v/>
      </c>
      <c r="F18" s="98"/>
      <c r="G18" s="98"/>
      <c r="H18" s="98"/>
      <c r="I18" s="1"/>
      <c r="J18" s="1"/>
    </row>
    <row r="19" spans="1:19" ht="63.75" customHeight="1" x14ac:dyDescent="0.15">
      <c r="A19" s="37" t="s">
        <v>12</v>
      </c>
      <c r="B19" s="97">
        <f>(COUNTIF($I$23:$I$172,"新規会員"))</f>
        <v>0</v>
      </c>
      <c r="C19" s="97"/>
      <c r="D19" s="37" t="s">
        <v>13</v>
      </c>
      <c r="E19" s="98" t="str">
        <f>B19&amp;",000円 （"&amp;(B19&amp;"名×1,000円）")</f>
        <v>0,000円 （0名×1,000円）</v>
      </c>
      <c r="F19" s="98"/>
      <c r="G19" s="98"/>
      <c r="H19" s="98"/>
    </row>
    <row r="20" spans="1:19" ht="63.75" customHeight="1" x14ac:dyDescent="0.15"/>
    <row r="21" spans="1:19" ht="28.5" customHeight="1" x14ac:dyDescent="0.15">
      <c r="B21" s="5" t="s">
        <v>31</v>
      </c>
      <c r="C21" s="5" t="s">
        <v>31</v>
      </c>
      <c r="D21" s="5" t="s">
        <v>31</v>
      </c>
      <c r="E21" s="5" t="s">
        <v>31</v>
      </c>
      <c r="F21" s="5" t="s">
        <v>31</v>
      </c>
      <c r="G21" s="6" t="s">
        <v>32</v>
      </c>
      <c r="H21" s="6" t="s">
        <v>32</v>
      </c>
      <c r="I21" s="6" t="s">
        <v>32</v>
      </c>
      <c r="J21" s="5" t="s">
        <v>31</v>
      </c>
      <c r="K21" s="5" t="s">
        <v>31</v>
      </c>
      <c r="L21" s="6" t="s">
        <v>32</v>
      </c>
      <c r="M21" s="6" t="s">
        <v>31</v>
      </c>
      <c r="N21" s="6" t="s">
        <v>31</v>
      </c>
      <c r="O21" s="6" t="s">
        <v>33</v>
      </c>
      <c r="P21" s="6" t="s">
        <v>31</v>
      </c>
      <c r="Q21" s="32" t="s">
        <v>33</v>
      </c>
    </row>
    <row r="22" spans="1:19" ht="63.75" customHeight="1" thickBot="1" x14ac:dyDescent="0.2">
      <c r="A22" s="4"/>
      <c r="B22" s="51" t="s">
        <v>14</v>
      </c>
      <c r="C22" s="51" t="s">
        <v>15</v>
      </c>
      <c r="D22" s="51" t="s">
        <v>16</v>
      </c>
      <c r="E22" s="51" t="s">
        <v>17</v>
      </c>
      <c r="F22" s="51" t="s">
        <v>18</v>
      </c>
      <c r="G22" s="39" t="s">
        <v>19</v>
      </c>
      <c r="H22" s="39" t="s">
        <v>20</v>
      </c>
      <c r="I22" s="39" t="s">
        <v>21</v>
      </c>
      <c r="J22" s="51" t="s">
        <v>22</v>
      </c>
      <c r="K22" s="56" t="s">
        <v>23</v>
      </c>
      <c r="L22" s="39" t="s">
        <v>24</v>
      </c>
      <c r="M22" s="39" t="s">
        <v>25</v>
      </c>
      <c r="N22" s="39" t="s">
        <v>26</v>
      </c>
      <c r="O22" s="39" t="s">
        <v>27</v>
      </c>
      <c r="P22" s="39" t="s">
        <v>28</v>
      </c>
      <c r="Q22" s="59" t="s">
        <v>29</v>
      </c>
      <c r="S22" s="73" t="s">
        <v>120</v>
      </c>
    </row>
    <row r="23" spans="1:19" ht="63.75" customHeight="1" thickTop="1" x14ac:dyDescent="0.15">
      <c r="A23" s="3">
        <v>1</v>
      </c>
      <c r="B23" s="52"/>
      <c r="C23" s="52"/>
      <c r="D23" s="52"/>
      <c r="E23" s="52"/>
      <c r="F23" s="53"/>
      <c r="G23" s="38" t="str">
        <f ca="1">IF(F23&lt;&gt;"",DATEDIF(F23,TODAY(),"Y"),"")</f>
        <v/>
      </c>
      <c r="H23" s="38" t="str">
        <f>IF(F23="","",VLOOKUP(DATEDIF(F23,DATE(IF(MONTH("2025/4/2")&lt;=3,YEAR("2025/4/2")-1,YEAR("2025/4/2")),4,1),"Y"),{0,"幼児";6,"小１";7,"小２";8,"小３";9,"小４";10,"小５";11,"小６";12,"中１";13,"中２";14,"中３";15,"高校";16,"高校";17,"高校";18,"大学/一般"},2,1))</f>
        <v/>
      </c>
      <c r="I23" s="38" t="str">
        <f>IF(F23="","","新規会員")</f>
        <v/>
      </c>
      <c r="J23" s="57" t="s">
        <v>30</v>
      </c>
      <c r="K23" s="58" t="s">
        <v>30</v>
      </c>
      <c r="L23" s="35">
        <f>IF(I23="",0,1000)</f>
        <v>0</v>
      </c>
      <c r="M23" s="34" t="s">
        <v>113</v>
      </c>
      <c r="N23" s="34" t="s">
        <v>113</v>
      </c>
      <c r="O23" s="34" t="s">
        <v>113</v>
      </c>
      <c r="P23" s="34" t="s">
        <v>113</v>
      </c>
      <c r="Q23" s="60"/>
      <c r="S23" s="74"/>
    </row>
    <row r="24" spans="1:19" ht="63.75" customHeight="1" x14ac:dyDescent="0.15">
      <c r="A24" s="2">
        <v>2</v>
      </c>
      <c r="B24" s="54"/>
      <c r="C24" s="54"/>
      <c r="D24" s="54"/>
      <c r="E24" s="54"/>
      <c r="F24" s="55"/>
      <c r="G24" s="38" t="str">
        <f t="shared" ref="G24:G87" ca="1" si="0">IF(F24&lt;&gt;"",DATEDIF(F24,TODAY(),"Y"),"")</f>
        <v/>
      </c>
      <c r="H24" s="38" t="str">
        <f>IF(F24="","",VLOOKUP(DATEDIF(F24,DATE(IF(MONTH("2025/4/2")&lt;=3,YEAR("2025/4/2")-1,YEAR("2025/4/2")),4,1),"Y"),{0,"幼児";6,"小１";7,"小２";8,"小３";9,"小４";10,"小５";11,"小６";12,"中１";13,"中２";14,"中３";15,"高校";16,"高校";17,"高校";18,"大学/一般"},2,1))</f>
        <v/>
      </c>
      <c r="I24" s="38" t="str">
        <f t="shared" ref="I24:I87" si="1">IF(F24="","","新規会員")</f>
        <v/>
      </c>
      <c r="J24" s="54" t="s">
        <v>30</v>
      </c>
      <c r="K24" s="54" t="s">
        <v>30</v>
      </c>
      <c r="L24" s="35">
        <f t="shared" ref="L24:L87" si="2">IF(I24="",0,1000)</f>
        <v>0</v>
      </c>
      <c r="M24" s="34" t="s">
        <v>113</v>
      </c>
      <c r="N24" s="34" t="s">
        <v>113</v>
      </c>
      <c r="O24" s="34" t="s">
        <v>113</v>
      </c>
      <c r="P24" s="34" t="s">
        <v>113</v>
      </c>
      <c r="Q24" s="61"/>
      <c r="S24" s="75"/>
    </row>
    <row r="25" spans="1:19" ht="63.75" customHeight="1" x14ac:dyDescent="0.15">
      <c r="A25" s="3">
        <v>3</v>
      </c>
      <c r="B25" s="54"/>
      <c r="C25" s="54"/>
      <c r="D25" s="54"/>
      <c r="E25" s="54"/>
      <c r="F25" s="55"/>
      <c r="G25" s="38" t="str">
        <f t="shared" ca="1" si="0"/>
        <v/>
      </c>
      <c r="H25" s="38" t="str">
        <f>IF(F25="","",VLOOKUP(DATEDIF(F25,DATE(IF(MONTH("2025/4/2")&lt;=3,YEAR("2025/4/2")-1,YEAR("2025/4/2")),4,1),"Y"),{0,"幼児";6,"小１";7,"小２";8,"小３";9,"小４";10,"小５";11,"小６";12,"中１";13,"中２";14,"中３";15,"高校";16,"高校";17,"高校";18,"大学/一般"},2,1))</f>
        <v/>
      </c>
      <c r="I25" s="38" t="str">
        <f t="shared" si="1"/>
        <v/>
      </c>
      <c r="J25" s="54" t="s">
        <v>30</v>
      </c>
      <c r="K25" s="54" t="s">
        <v>30</v>
      </c>
      <c r="L25" s="35">
        <f t="shared" si="2"/>
        <v>0</v>
      </c>
      <c r="M25" s="34" t="s">
        <v>113</v>
      </c>
      <c r="N25" s="34" t="s">
        <v>113</v>
      </c>
      <c r="O25" s="34" t="s">
        <v>113</v>
      </c>
      <c r="P25" s="34" t="s">
        <v>113</v>
      </c>
      <c r="Q25" s="61"/>
      <c r="S25" s="75"/>
    </row>
    <row r="26" spans="1:19" ht="63.75" customHeight="1" x14ac:dyDescent="0.15">
      <c r="A26" s="2">
        <v>4</v>
      </c>
      <c r="B26" s="54"/>
      <c r="C26" s="54"/>
      <c r="D26" s="54"/>
      <c r="E26" s="54"/>
      <c r="F26" s="55"/>
      <c r="G26" s="38" t="str">
        <f t="shared" ca="1" si="0"/>
        <v/>
      </c>
      <c r="H26" s="38" t="str">
        <f>IF(F26="","",VLOOKUP(DATEDIF(F26,DATE(IF(MONTH("2025/4/2")&lt;=3,YEAR("2025/4/2")-1,YEAR("2025/4/2")),4,1),"Y"),{0,"幼児";6,"小１";7,"小２";8,"小３";9,"小４";10,"小５";11,"小６";12,"中１";13,"中２";14,"中３";15,"高校";16,"高校";17,"高校";18,"大学/一般"},2,1))</f>
        <v/>
      </c>
      <c r="I26" s="38" t="str">
        <f t="shared" si="1"/>
        <v/>
      </c>
      <c r="J26" s="54" t="s">
        <v>30</v>
      </c>
      <c r="K26" s="54" t="s">
        <v>30</v>
      </c>
      <c r="L26" s="35">
        <f t="shared" si="2"/>
        <v>0</v>
      </c>
      <c r="M26" s="34" t="s">
        <v>113</v>
      </c>
      <c r="N26" s="34" t="s">
        <v>113</v>
      </c>
      <c r="O26" s="34" t="s">
        <v>113</v>
      </c>
      <c r="P26" s="34" t="s">
        <v>113</v>
      </c>
      <c r="Q26" s="61"/>
      <c r="S26" s="75"/>
    </row>
    <row r="27" spans="1:19" ht="63.75" customHeight="1" x14ac:dyDescent="0.15">
      <c r="A27" s="3">
        <v>5</v>
      </c>
      <c r="B27" s="54"/>
      <c r="C27" s="54"/>
      <c r="D27" s="54"/>
      <c r="E27" s="54"/>
      <c r="F27" s="55"/>
      <c r="G27" s="38" t="str">
        <f t="shared" ca="1" si="0"/>
        <v/>
      </c>
      <c r="H27" s="38" t="str">
        <f>IF(F27="","",VLOOKUP(DATEDIF(F27,DATE(IF(MONTH("2025/4/2")&lt;=3,YEAR("2025/4/2")-1,YEAR("2025/4/2")),4,1),"Y"),{0,"幼児";6,"小１";7,"小２";8,"小３";9,"小４";10,"小５";11,"小６";12,"中１";13,"中２";14,"中３";15,"高校";16,"高校";17,"高校";18,"大学/一般"},2,1))</f>
        <v/>
      </c>
      <c r="I27" s="38" t="str">
        <f t="shared" si="1"/>
        <v/>
      </c>
      <c r="J27" s="54" t="s">
        <v>30</v>
      </c>
      <c r="K27" s="54" t="s">
        <v>30</v>
      </c>
      <c r="L27" s="35">
        <f t="shared" si="2"/>
        <v>0</v>
      </c>
      <c r="M27" s="34" t="s">
        <v>113</v>
      </c>
      <c r="N27" s="34" t="s">
        <v>113</v>
      </c>
      <c r="O27" s="34" t="s">
        <v>113</v>
      </c>
      <c r="P27" s="34" t="s">
        <v>113</v>
      </c>
      <c r="Q27" s="61"/>
      <c r="S27" s="75"/>
    </row>
    <row r="28" spans="1:19" ht="63.75" customHeight="1" x14ac:dyDescent="0.15">
      <c r="A28" s="2">
        <v>6</v>
      </c>
      <c r="B28" s="54"/>
      <c r="C28" s="54"/>
      <c r="D28" s="54"/>
      <c r="E28" s="54"/>
      <c r="F28" s="55"/>
      <c r="G28" s="38" t="str">
        <f t="shared" ca="1" si="0"/>
        <v/>
      </c>
      <c r="H28" s="38" t="str">
        <f>IF(F28="","",VLOOKUP(DATEDIF(F28,DATE(IF(MONTH("2025/4/2")&lt;=3,YEAR("2025/4/2")-1,YEAR("2025/4/2")),4,1),"Y"),{0,"幼児";6,"小１";7,"小２";8,"小３";9,"小４";10,"小５";11,"小６";12,"中１";13,"中２";14,"中３";15,"高校";16,"高校";17,"高校";18,"大学/一般"},2,1))</f>
        <v/>
      </c>
      <c r="I28" s="38" t="str">
        <f t="shared" si="1"/>
        <v/>
      </c>
      <c r="J28" s="54" t="s">
        <v>30</v>
      </c>
      <c r="K28" s="54" t="s">
        <v>30</v>
      </c>
      <c r="L28" s="35">
        <f t="shared" si="2"/>
        <v>0</v>
      </c>
      <c r="M28" s="34" t="s">
        <v>113</v>
      </c>
      <c r="N28" s="34" t="s">
        <v>113</v>
      </c>
      <c r="O28" s="34" t="s">
        <v>113</v>
      </c>
      <c r="P28" s="34" t="s">
        <v>113</v>
      </c>
      <c r="Q28" s="61"/>
      <c r="S28" s="75"/>
    </row>
    <row r="29" spans="1:19" ht="63.75" customHeight="1" x14ac:dyDescent="0.15">
      <c r="A29" s="3">
        <v>7</v>
      </c>
      <c r="B29" s="54"/>
      <c r="C29" s="54"/>
      <c r="D29" s="54"/>
      <c r="E29" s="54"/>
      <c r="F29" s="55"/>
      <c r="G29" s="38" t="str">
        <f t="shared" ca="1" si="0"/>
        <v/>
      </c>
      <c r="H29" s="38" t="str">
        <f>IF(F29="","",VLOOKUP(DATEDIF(F29,DATE(IF(MONTH("2025/4/2")&lt;=3,YEAR("2025/4/2")-1,YEAR("2025/4/2")),4,1),"Y"),{0,"幼児";6,"小１";7,"小２";8,"小３";9,"小４";10,"小５";11,"小６";12,"中１";13,"中２";14,"中３";15,"高校";16,"高校";17,"高校";18,"大学/一般"},2,1))</f>
        <v/>
      </c>
      <c r="I29" s="38" t="str">
        <f t="shared" si="1"/>
        <v/>
      </c>
      <c r="J29" s="54" t="s">
        <v>30</v>
      </c>
      <c r="K29" s="54" t="s">
        <v>30</v>
      </c>
      <c r="L29" s="35">
        <f t="shared" si="2"/>
        <v>0</v>
      </c>
      <c r="M29" s="34" t="s">
        <v>113</v>
      </c>
      <c r="N29" s="34" t="s">
        <v>113</v>
      </c>
      <c r="O29" s="34" t="s">
        <v>113</v>
      </c>
      <c r="P29" s="34" t="s">
        <v>113</v>
      </c>
      <c r="Q29" s="61"/>
      <c r="S29" s="75"/>
    </row>
    <row r="30" spans="1:19" ht="63.75" customHeight="1" x14ac:dyDescent="0.15">
      <c r="A30" s="2">
        <v>8</v>
      </c>
      <c r="B30" s="54"/>
      <c r="C30" s="54"/>
      <c r="D30" s="54"/>
      <c r="E30" s="54"/>
      <c r="F30" s="55"/>
      <c r="G30" s="38" t="str">
        <f t="shared" ca="1" si="0"/>
        <v/>
      </c>
      <c r="H30" s="38" t="str">
        <f>IF(F30="","",VLOOKUP(DATEDIF(F30,DATE(IF(MONTH("2025/4/2")&lt;=3,YEAR("2025/4/2")-1,YEAR("2025/4/2")),4,1),"Y"),{0,"幼児";6,"小１";7,"小２";8,"小３";9,"小４";10,"小５";11,"小６";12,"中１";13,"中２";14,"中３";15,"高校";16,"高校";17,"高校";18,"大学/一般"},2,1))</f>
        <v/>
      </c>
      <c r="I30" s="38" t="str">
        <f t="shared" si="1"/>
        <v/>
      </c>
      <c r="J30" s="54" t="s">
        <v>30</v>
      </c>
      <c r="K30" s="54" t="s">
        <v>30</v>
      </c>
      <c r="L30" s="35">
        <f t="shared" si="2"/>
        <v>0</v>
      </c>
      <c r="M30" s="34" t="s">
        <v>113</v>
      </c>
      <c r="N30" s="34" t="s">
        <v>113</v>
      </c>
      <c r="O30" s="34" t="s">
        <v>113</v>
      </c>
      <c r="P30" s="34" t="s">
        <v>113</v>
      </c>
      <c r="Q30" s="61"/>
      <c r="S30" s="75"/>
    </row>
    <row r="31" spans="1:19" ht="63.75" customHeight="1" x14ac:dyDescent="0.15">
      <c r="A31" s="3">
        <v>9</v>
      </c>
      <c r="B31" s="54"/>
      <c r="C31" s="54"/>
      <c r="D31" s="54"/>
      <c r="E31" s="54"/>
      <c r="F31" s="55"/>
      <c r="G31" s="38" t="str">
        <f t="shared" ca="1" si="0"/>
        <v/>
      </c>
      <c r="H31" s="38" t="str">
        <f>IF(F31="","",VLOOKUP(DATEDIF(F31,DATE(IF(MONTH("2025/4/2")&lt;=3,YEAR("2025/4/2")-1,YEAR("2025/4/2")),4,1),"Y"),{0,"幼児";6,"小１";7,"小２";8,"小３";9,"小４";10,"小５";11,"小６";12,"中１";13,"中２";14,"中３";15,"高校";16,"高校";17,"高校";18,"大学/一般"},2,1))</f>
        <v/>
      </c>
      <c r="I31" s="38" t="str">
        <f t="shared" si="1"/>
        <v/>
      </c>
      <c r="J31" s="54" t="s">
        <v>30</v>
      </c>
      <c r="K31" s="54" t="s">
        <v>30</v>
      </c>
      <c r="L31" s="35">
        <f t="shared" si="2"/>
        <v>0</v>
      </c>
      <c r="M31" s="34" t="s">
        <v>113</v>
      </c>
      <c r="N31" s="34" t="s">
        <v>113</v>
      </c>
      <c r="O31" s="34" t="s">
        <v>113</v>
      </c>
      <c r="P31" s="34" t="s">
        <v>113</v>
      </c>
      <c r="Q31" s="61"/>
      <c r="S31" s="75"/>
    </row>
    <row r="32" spans="1:19" ht="63.75" customHeight="1" x14ac:dyDescent="0.15">
      <c r="A32" s="2">
        <v>10</v>
      </c>
      <c r="B32" s="54"/>
      <c r="C32" s="54"/>
      <c r="D32" s="54"/>
      <c r="E32" s="54"/>
      <c r="F32" s="55"/>
      <c r="G32" s="38" t="str">
        <f t="shared" ca="1" si="0"/>
        <v/>
      </c>
      <c r="H32" s="38" t="str">
        <f>IF(F32="","",VLOOKUP(DATEDIF(F32,DATE(IF(MONTH("2025/4/2")&lt;=3,YEAR("2025/4/2")-1,YEAR("2025/4/2")),4,1),"Y"),{0,"幼児";6,"小１";7,"小２";8,"小３";9,"小４";10,"小５";11,"小６";12,"中１";13,"中２";14,"中３";15,"高校";16,"高校";17,"高校";18,"大学/一般"},2,1))</f>
        <v/>
      </c>
      <c r="I32" s="38" t="str">
        <f t="shared" si="1"/>
        <v/>
      </c>
      <c r="J32" s="54" t="s">
        <v>30</v>
      </c>
      <c r="K32" s="54" t="s">
        <v>30</v>
      </c>
      <c r="L32" s="35">
        <f t="shared" si="2"/>
        <v>0</v>
      </c>
      <c r="M32" s="34" t="s">
        <v>113</v>
      </c>
      <c r="N32" s="34" t="s">
        <v>113</v>
      </c>
      <c r="O32" s="34" t="s">
        <v>113</v>
      </c>
      <c r="P32" s="34" t="s">
        <v>113</v>
      </c>
      <c r="Q32" s="61"/>
      <c r="S32" s="75"/>
    </row>
    <row r="33" spans="1:19" ht="63.75" customHeight="1" x14ac:dyDescent="0.15">
      <c r="A33" s="3">
        <v>11</v>
      </c>
      <c r="B33" s="54"/>
      <c r="C33" s="54"/>
      <c r="D33" s="54"/>
      <c r="E33" s="54"/>
      <c r="F33" s="55"/>
      <c r="G33" s="38" t="str">
        <f t="shared" ca="1" si="0"/>
        <v/>
      </c>
      <c r="H33" s="38" t="str">
        <f>IF(F33="","",VLOOKUP(DATEDIF(F33,DATE(IF(MONTH("2025/4/2")&lt;=3,YEAR("2025/4/2")-1,YEAR("2025/4/2")),4,1),"Y"),{0,"幼児";6,"小１";7,"小２";8,"小３";9,"小４";10,"小５";11,"小６";12,"中１";13,"中２";14,"中３";15,"高校";16,"高校";17,"高校";18,"大学/一般"},2,1))</f>
        <v/>
      </c>
      <c r="I33" s="38" t="str">
        <f t="shared" si="1"/>
        <v/>
      </c>
      <c r="J33" s="54" t="s">
        <v>30</v>
      </c>
      <c r="K33" s="54" t="s">
        <v>30</v>
      </c>
      <c r="L33" s="35">
        <f t="shared" si="2"/>
        <v>0</v>
      </c>
      <c r="M33" s="34" t="s">
        <v>113</v>
      </c>
      <c r="N33" s="34" t="s">
        <v>113</v>
      </c>
      <c r="O33" s="34" t="s">
        <v>113</v>
      </c>
      <c r="P33" s="34" t="s">
        <v>113</v>
      </c>
      <c r="Q33" s="61"/>
      <c r="S33" s="75"/>
    </row>
    <row r="34" spans="1:19" ht="63.75" customHeight="1" x14ac:dyDescent="0.15">
      <c r="A34" s="2">
        <v>12</v>
      </c>
      <c r="B34" s="54"/>
      <c r="C34" s="54"/>
      <c r="D34" s="54"/>
      <c r="E34" s="54"/>
      <c r="F34" s="55"/>
      <c r="G34" s="38" t="str">
        <f t="shared" ca="1" si="0"/>
        <v/>
      </c>
      <c r="H34" s="38" t="str">
        <f>IF(F34="","",VLOOKUP(DATEDIF(F34,DATE(IF(MONTH("2025/4/2")&lt;=3,YEAR("2025/4/2")-1,YEAR("2025/4/2")),4,1),"Y"),{0,"幼児";6,"小１";7,"小２";8,"小３";9,"小４";10,"小５";11,"小６";12,"中１";13,"中２";14,"中３";15,"高校";16,"高校";17,"高校";18,"大学/一般"},2,1))</f>
        <v/>
      </c>
      <c r="I34" s="38" t="str">
        <f t="shared" si="1"/>
        <v/>
      </c>
      <c r="J34" s="54" t="s">
        <v>30</v>
      </c>
      <c r="K34" s="54" t="s">
        <v>30</v>
      </c>
      <c r="L34" s="35">
        <f t="shared" si="2"/>
        <v>0</v>
      </c>
      <c r="M34" s="34" t="s">
        <v>113</v>
      </c>
      <c r="N34" s="34" t="s">
        <v>113</v>
      </c>
      <c r="O34" s="34" t="s">
        <v>113</v>
      </c>
      <c r="P34" s="34" t="s">
        <v>113</v>
      </c>
      <c r="Q34" s="61"/>
      <c r="S34" s="75"/>
    </row>
    <row r="35" spans="1:19" ht="63.75" customHeight="1" x14ac:dyDescent="0.15">
      <c r="A35" s="3">
        <v>13</v>
      </c>
      <c r="B35" s="54"/>
      <c r="C35" s="54"/>
      <c r="D35" s="54"/>
      <c r="E35" s="54"/>
      <c r="F35" s="55"/>
      <c r="G35" s="38" t="str">
        <f t="shared" ca="1" si="0"/>
        <v/>
      </c>
      <c r="H35" s="38" t="str">
        <f>IF(F35="","",VLOOKUP(DATEDIF(F35,DATE(IF(MONTH("2025/4/2")&lt;=3,YEAR("2025/4/2")-1,YEAR("2025/4/2")),4,1),"Y"),{0,"幼児";6,"小１";7,"小２";8,"小３";9,"小４";10,"小５";11,"小６";12,"中１";13,"中２";14,"中３";15,"高校";16,"高校";17,"高校";18,"大学/一般"},2,1))</f>
        <v/>
      </c>
      <c r="I35" s="38" t="str">
        <f t="shared" si="1"/>
        <v/>
      </c>
      <c r="J35" s="54" t="s">
        <v>30</v>
      </c>
      <c r="K35" s="54" t="s">
        <v>30</v>
      </c>
      <c r="L35" s="35">
        <f t="shared" si="2"/>
        <v>0</v>
      </c>
      <c r="M35" s="34" t="s">
        <v>113</v>
      </c>
      <c r="N35" s="34" t="s">
        <v>113</v>
      </c>
      <c r="O35" s="34" t="s">
        <v>113</v>
      </c>
      <c r="P35" s="34" t="s">
        <v>113</v>
      </c>
      <c r="Q35" s="61"/>
      <c r="S35" s="75"/>
    </row>
    <row r="36" spans="1:19" ht="63.75" customHeight="1" x14ac:dyDescent="0.15">
      <c r="A36" s="2">
        <v>14</v>
      </c>
      <c r="B36" s="54"/>
      <c r="C36" s="54"/>
      <c r="D36" s="54"/>
      <c r="E36" s="54"/>
      <c r="F36" s="55"/>
      <c r="G36" s="38" t="str">
        <f t="shared" ca="1" si="0"/>
        <v/>
      </c>
      <c r="H36" s="38" t="str">
        <f>IF(F36="","",VLOOKUP(DATEDIF(F36,DATE(IF(MONTH("2025/4/2")&lt;=3,YEAR("2025/4/2")-1,YEAR("2025/4/2")),4,1),"Y"),{0,"幼児";6,"小１";7,"小２";8,"小３";9,"小４";10,"小５";11,"小６";12,"中１";13,"中２";14,"中３";15,"高校";16,"高校";17,"高校";18,"大学/一般"},2,1))</f>
        <v/>
      </c>
      <c r="I36" s="38" t="str">
        <f t="shared" si="1"/>
        <v/>
      </c>
      <c r="J36" s="54" t="s">
        <v>30</v>
      </c>
      <c r="K36" s="54" t="s">
        <v>30</v>
      </c>
      <c r="L36" s="35">
        <f t="shared" si="2"/>
        <v>0</v>
      </c>
      <c r="M36" s="34" t="s">
        <v>113</v>
      </c>
      <c r="N36" s="34" t="s">
        <v>113</v>
      </c>
      <c r="O36" s="34" t="s">
        <v>113</v>
      </c>
      <c r="P36" s="34" t="s">
        <v>113</v>
      </c>
      <c r="Q36" s="61"/>
      <c r="S36" s="75"/>
    </row>
    <row r="37" spans="1:19" ht="63.75" customHeight="1" x14ac:dyDescent="0.15">
      <c r="A37" s="3">
        <v>15</v>
      </c>
      <c r="B37" s="54"/>
      <c r="C37" s="54"/>
      <c r="D37" s="54"/>
      <c r="E37" s="54"/>
      <c r="F37" s="55"/>
      <c r="G37" s="38" t="str">
        <f t="shared" ca="1" si="0"/>
        <v/>
      </c>
      <c r="H37" s="38" t="str">
        <f>IF(F37="","",VLOOKUP(DATEDIF(F37,DATE(IF(MONTH("2025/4/2")&lt;=3,YEAR("2025/4/2")-1,YEAR("2025/4/2")),4,1),"Y"),{0,"幼児";6,"小１";7,"小２";8,"小３";9,"小４";10,"小５";11,"小６";12,"中１";13,"中２";14,"中３";15,"高校";16,"高校";17,"高校";18,"大学/一般"},2,1))</f>
        <v/>
      </c>
      <c r="I37" s="38" t="str">
        <f t="shared" si="1"/>
        <v/>
      </c>
      <c r="J37" s="54" t="s">
        <v>30</v>
      </c>
      <c r="K37" s="54" t="s">
        <v>30</v>
      </c>
      <c r="L37" s="35">
        <f t="shared" si="2"/>
        <v>0</v>
      </c>
      <c r="M37" s="34" t="s">
        <v>113</v>
      </c>
      <c r="N37" s="34" t="s">
        <v>113</v>
      </c>
      <c r="O37" s="34" t="s">
        <v>113</v>
      </c>
      <c r="P37" s="34" t="s">
        <v>113</v>
      </c>
      <c r="Q37" s="61"/>
      <c r="S37" s="75"/>
    </row>
    <row r="38" spans="1:19" ht="63.75" hidden="1" customHeight="1" x14ac:dyDescent="0.15">
      <c r="A38" s="2">
        <v>16</v>
      </c>
      <c r="B38" s="54"/>
      <c r="C38" s="54"/>
      <c r="D38" s="54"/>
      <c r="E38" s="54"/>
      <c r="F38" s="55"/>
      <c r="G38" s="38" t="str">
        <f t="shared" ca="1" si="0"/>
        <v/>
      </c>
      <c r="H38" s="38" t="str">
        <f>IF(F38="","",VLOOKUP(DATEDIF(F38,DATE(IF(MONTH("2025/4/2")&lt;=3,YEAR("2025/4/2")-1,YEAR("2025/4/2")),4,1),"Y"),{0,"幼児";6,"小１";7,"小２";8,"小３";9,"小４";10,"小５";11,"小６";12,"中１";13,"中２";14,"中３";15,"高校";16,"高校";17,"高校";18,"大学/一般"},2,1))</f>
        <v/>
      </c>
      <c r="I38" s="38" t="str">
        <f t="shared" si="1"/>
        <v/>
      </c>
      <c r="J38" s="54" t="s">
        <v>30</v>
      </c>
      <c r="K38" s="54" t="s">
        <v>30</v>
      </c>
      <c r="L38" s="35">
        <f t="shared" si="2"/>
        <v>0</v>
      </c>
      <c r="M38" s="34" t="s">
        <v>113</v>
      </c>
      <c r="N38" s="34" t="s">
        <v>113</v>
      </c>
      <c r="O38" s="34" t="s">
        <v>113</v>
      </c>
      <c r="P38" s="34" t="s">
        <v>113</v>
      </c>
      <c r="Q38" s="61"/>
      <c r="S38" s="75"/>
    </row>
    <row r="39" spans="1:19" ht="63.75" hidden="1" customHeight="1" x14ac:dyDescent="0.15">
      <c r="A39" s="3">
        <v>17</v>
      </c>
      <c r="B39" s="54"/>
      <c r="C39" s="54"/>
      <c r="D39" s="54"/>
      <c r="E39" s="54"/>
      <c r="F39" s="55"/>
      <c r="G39" s="38" t="str">
        <f t="shared" ca="1" si="0"/>
        <v/>
      </c>
      <c r="H39" s="38" t="str">
        <f>IF(F39="","",VLOOKUP(DATEDIF(F39,DATE(IF(MONTH("2025/4/2")&lt;=3,YEAR("2025/4/2")-1,YEAR("2025/4/2")),4,1),"Y"),{0,"幼児";6,"小１";7,"小２";8,"小３";9,"小４";10,"小５";11,"小６";12,"中１";13,"中２";14,"中３";15,"高校";16,"高校";17,"高校";18,"大学/一般"},2,1))</f>
        <v/>
      </c>
      <c r="I39" s="38" t="str">
        <f t="shared" si="1"/>
        <v/>
      </c>
      <c r="J39" s="54" t="s">
        <v>30</v>
      </c>
      <c r="K39" s="54" t="s">
        <v>30</v>
      </c>
      <c r="L39" s="35">
        <f t="shared" si="2"/>
        <v>0</v>
      </c>
      <c r="M39" s="34" t="s">
        <v>113</v>
      </c>
      <c r="N39" s="34" t="s">
        <v>113</v>
      </c>
      <c r="O39" s="34" t="s">
        <v>113</v>
      </c>
      <c r="P39" s="34" t="s">
        <v>113</v>
      </c>
      <c r="Q39" s="61"/>
      <c r="S39" s="75"/>
    </row>
    <row r="40" spans="1:19" ht="63.75" hidden="1" customHeight="1" x14ac:dyDescent="0.15">
      <c r="A40" s="2">
        <v>18</v>
      </c>
      <c r="B40" s="54"/>
      <c r="C40" s="54"/>
      <c r="D40" s="54"/>
      <c r="E40" s="54"/>
      <c r="F40" s="55"/>
      <c r="G40" s="38" t="str">
        <f t="shared" ca="1" si="0"/>
        <v/>
      </c>
      <c r="H40" s="38" t="str">
        <f>IF(F40="","",VLOOKUP(DATEDIF(F40,DATE(IF(MONTH("2025/4/2")&lt;=3,YEAR("2025/4/2")-1,YEAR("2025/4/2")),4,1),"Y"),{0,"幼児";6,"小１";7,"小２";8,"小３";9,"小４";10,"小５";11,"小６";12,"中１";13,"中２";14,"中３";15,"高校";16,"高校";17,"高校";18,"大学/一般"},2,1))</f>
        <v/>
      </c>
      <c r="I40" s="38" t="str">
        <f t="shared" si="1"/>
        <v/>
      </c>
      <c r="J40" s="54" t="s">
        <v>30</v>
      </c>
      <c r="K40" s="54" t="s">
        <v>30</v>
      </c>
      <c r="L40" s="35">
        <f t="shared" si="2"/>
        <v>0</v>
      </c>
      <c r="M40" s="34" t="s">
        <v>113</v>
      </c>
      <c r="N40" s="34" t="s">
        <v>113</v>
      </c>
      <c r="O40" s="34" t="s">
        <v>113</v>
      </c>
      <c r="P40" s="34" t="s">
        <v>113</v>
      </c>
      <c r="Q40" s="61"/>
      <c r="S40" s="75"/>
    </row>
    <row r="41" spans="1:19" ht="63.75" hidden="1" customHeight="1" x14ac:dyDescent="0.15">
      <c r="A41" s="3">
        <v>19</v>
      </c>
      <c r="B41" s="54"/>
      <c r="C41" s="54"/>
      <c r="D41" s="54"/>
      <c r="E41" s="54"/>
      <c r="F41" s="55"/>
      <c r="G41" s="38" t="str">
        <f t="shared" ca="1" si="0"/>
        <v/>
      </c>
      <c r="H41" s="38" t="str">
        <f>IF(F41="","",VLOOKUP(DATEDIF(F41,DATE(IF(MONTH("2025/4/2")&lt;=3,YEAR("2025/4/2")-1,YEAR("2025/4/2")),4,1),"Y"),{0,"幼児";6,"小１";7,"小２";8,"小３";9,"小４";10,"小５";11,"小６";12,"中１";13,"中２";14,"中３";15,"高校";16,"高校";17,"高校";18,"大学/一般"},2,1))</f>
        <v/>
      </c>
      <c r="I41" s="38" t="str">
        <f t="shared" si="1"/>
        <v/>
      </c>
      <c r="J41" s="54" t="s">
        <v>30</v>
      </c>
      <c r="K41" s="54" t="s">
        <v>30</v>
      </c>
      <c r="L41" s="35">
        <f t="shared" si="2"/>
        <v>0</v>
      </c>
      <c r="M41" s="34" t="s">
        <v>113</v>
      </c>
      <c r="N41" s="34" t="s">
        <v>113</v>
      </c>
      <c r="O41" s="34" t="s">
        <v>113</v>
      </c>
      <c r="P41" s="34" t="s">
        <v>113</v>
      </c>
      <c r="Q41" s="61"/>
      <c r="S41" s="75"/>
    </row>
    <row r="42" spans="1:19" ht="63.75" hidden="1" customHeight="1" x14ac:dyDescent="0.15">
      <c r="A42" s="2">
        <v>20</v>
      </c>
      <c r="B42" s="54"/>
      <c r="C42" s="54"/>
      <c r="D42" s="54"/>
      <c r="E42" s="54"/>
      <c r="F42" s="55"/>
      <c r="G42" s="38" t="str">
        <f t="shared" ca="1" si="0"/>
        <v/>
      </c>
      <c r="H42" s="38" t="str">
        <f>IF(F42="","",VLOOKUP(DATEDIF(F42,DATE(IF(MONTH("2025/4/2")&lt;=3,YEAR("2025/4/2")-1,YEAR("2025/4/2")),4,1),"Y"),{0,"幼児";6,"小１";7,"小２";8,"小３";9,"小４";10,"小５";11,"小６";12,"中１";13,"中２";14,"中３";15,"高校";16,"高校";17,"高校";18,"大学/一般"},2,1))</f>
        <v/>
      </c>
      <c r="I42" s="38" t="str">
        <f t="shared" si="1"/>
        <v/>
      </c>
      <c r="J42" s="54" t="s">
        <v>30</v>
      </c>
      <c r="K42" s="54" t="s">
        <v>30</v>
      </c>
      <c r="L42" s="35">
        <f t="shared" si="2"/>
        <v>0</v>
      </c>
      <c r="M42" s="34" t="s">
        <v>113</v>
      </c>
      <c r="N42" s="34" t="s">
        <v>113</v>
      </c>
      <c r="O42" s="34" t="s">
        <v>113</v>
      </c>
      <c r="P42" s="34" t="s">
        <v>113</v>
      </c>
      <c r="Q42" s="61"/>
      <c r="S42" s="75"/>
    </row>
    <row r="43" spans="1:19" ht="63.75" hidden="1" customHeight="1" x14ac:dyDescent="0.15">
      <c r="A43" s="3">
        <v>21</v>
      </c>
      <c r="B43" s="54"/>
      <c r="C43" s="54"/>
      <c r="D43" s="54"/>
      <c r="E43" s="54"/>
      <c r="F43" s="55"/>
      <c r="G43" s="38" t="str">
        <f t="shared" ca="1" si="0"/>
        <v/>
      </c>
      <c r="H43" s="38" t="str">
        <f>IF(F43="","",VLOOKUP(DATEDIF(F43,DATE(IF(MONTH("2025/4/2")&lt;=3,YEAR("2025/4/2")-1,YEAR("2025/4/2")),4,1),"Y"),{0,"幼児";6,"小１";7,"小２";8,"小３";9,"小４";10,"小５";11,"小６";12,"中１";13,"中２";14,"中３";15,"高校";16,"高校";17,"高校";18,"大学/一般"},2,1))</f>
        <v/>
      </c>
      <c r="I43" s="38" t="str">
        <f t="shared" si="1"/>
        <v/>
      </c>
      <c r="J43" s="54" t="s">
        <v>30</v>
      </c>
      <c r="K43" s="54" t="s">
        <v>30</v>
      </c>
      <c r="L43" s="35">
        <f t="shared" si="2"/>
        <v>0</v>
      </c>
      <c r="M43" s="34" t="s">
        <v>113</v>
      </c>
      <c r="N43" s="34" t="s">
        <v>113</v>
      </c>
      <c r="O43" s="34" t="s">
        <v>113</v>
      </c>
      <c r="P43" s="34" t="s">
        <v>113</v>
      </c>
      <c r="Q43" s="61"/>
      <c r="S43" s="75"/>
    </row>
    <row r="44" spans="1:19" ht="63.75" hidden="1" customHeight="1" x14ac:dyDescent="0.15">
      <c r="A44" s="2">
        <v>22</v>
      </c>
      <c r="B44" s="54"/>
      <c r="C44" s="54"/>
      <c r="D44" s="54"/>
      <c r="E44" s="54"/>
      <c r="F44" s="55"/>
      <c r="G44" s="38" t="str">
        <f t="shared" ca="1" si="0"/>
        <v/>
      </c>
      <c r="H44" s="38" t="str">
        <f>IF(F44="","",VLOOKUP(DATEDIF(F44,DATE(IF(MONTH("2025/4/2")&lt;=3,YEAR("2025/4/2")-1,YEAR("2025/4/2")),4,1),"Y"),{0,"幼児";6,"小１";7,"小２";8,"小３";9,"小４";10,"小５";11,"小６";12,"中１";13,"中２";14,"中３";15,"高校";16,"高校";17,"高校";18,"大学/一般"},2,1))</f>
        <v/>
      </c>
      <c r="I44" s="38" t="str">
        <f t="shared" si="1"/>
        <v/>
      </c>
      <c r="J44" s="54" t="s">
        <v>30</v>
      </c>
      <c r="K44" s="54" t="s">
        <v>30</v>
      </c>
      <c r="L44" s="35">
        <f t="shared" si="2"/>
        <v>0</v>
      </c>
      <c r="M44" s="34" t="s">
        <v>113</v>
      </c>
      <c r="N44" s="34" t="s">
        <v>113</v>
      </c>
      <c r="O44" s="34" t="s">
        <v>113</v>
      </c>
      <c r="P44" s="34" t="s">
        <v>113</v>
      </c>
      <c r="Q44" s="61"/>
      <c r="S44" s="75"/>
    </row>
    <row r="45" spans="1:19" ht="63.75" hidden="1" customHeight="1" x14ac:dyDescent="0.15">
      <c r="A45" s="3">
        <v>23</v>
      </c>
      <c r="B45" s="54"/>
      <c r="C45" s="54"/>
      <c r="D45" s="54"/>
      <c r="E45" s="54"/>
      <c r="F45" s="55"/>
      <c r="G45" s="38" t="str">
        <f t="shared" ca="1" si="0"/>
        <v/>
      </c>
      <c r="H45" s="38" t="str">
        <f>IF(F45="","",VLOOKUP(DATEDIF(F45,DATE(IF(MONTH("2025/4/2")&lt;=3,YEAR("2025/4/2")-1,YEAR("2025/4/2")),4,1),"Y"),{0,"幼児";6,"小１";7,"小２";8,"小３";9,"小４";10,"小５";11,"小６";12,"中１";13,"中２";14,"中３";15,"高校";16,"高校";17,"高校";18,"大学/一般"},2,1))</f>
        <v/>
      </c>
      <c r="I45" s="38" t="str">
        <f t="shared" si="1"/>
        <v/>
      </c>
      <c r="J45" s="54" t="s">
        <v>30</v>
      </c>
      <c r="K45" s="54" t="s">
        <v>30</v>
      </c>
      <c r="L45" s="35">
        <f t="shared" si="2"/>
        <v>0</v>
      </c>
      <c r="M45" s="34" t="s">
        <v>113</v>
      </c>
      <c r="N45" s="34" t="s">
        <v>113</v>
      </c>
      <c r="O45" s="34" t="s">
        <v>113</v>
      </c>
      <c r="P45" s="34" t="s">
        <v>113</v>
      </c>
      <c r="Q45" s="61"/>
      <c r="S45" s="75"/>
    </row>
    <row r="46" spans="1:19" ht="63.75" hidden="1" customHeight="1" x14ac:dyDescent="0.15">
      <c r="A46" s="2">
        <v>24</v>
      </c>
      <c r="B46" s="54"/>
      <c r="C46" s="54"/>
      <c r="D46" s="54"/>
      <c r="E46" s="54"/>
      <c r="F46" s="55"/>
      <c r="G46" s="38" t="str">
        <f t="shared" ca="1" si="0"/>
        <v/>
      </c>
      <c r="H46" s="38" t="str">
        <f>IF(F46="","",VLOOKUP(DATEDIF(F46,DATE(IF(MONTH("2025/4/2")&lt;=3,YEAR("2025/4/2")-1,YEAR("2025/4/2")),4,1),"Y"),{0,"幼児";6,"小１";7,"小２";8,"小３";9,"小４";10,"小５";11,"小６";12,"中１";13,"中２";14,"中３";15,"高校";16,"高校";17,"高校";18,"大学/一般"},2,1))</f>
        <v/>
      </c>
      <c r="I46" s="38" t="str">
        <f t="shared" si="1"/>
        <v/>
      </c>
      <c r="J46" s="54" t="s">
        <v>30</v>
      </c>
      <c r="K46" s="54" t="s">
        <v>30</v>
      </c>
      <c r="L46" s="35">
        <f t="shared" si="2"/>
        <v>0</v>
      </c>
      <c r="M46" s="34" t="s">
        <v>113</v>
      </c>
      <c r="N46" s="34" t="s">
        <v>113</v>
      </c>
      <c r="O46" s="34" t="s">
        <v>113</v>
      </c>
      <c r="P46" s="34" t="s">
        <v>113</v>
      </c>
      <c r="Q46" s="61"/>
      <c r="S46" s="75"/>
    </row>
    <row r="47" spans="1:19" ht="63.75" hidden="1" customHeight="1" x14ac:dyDescent="0.15">
      <c r="A47" s="3">
        <v>25</v>
      </c>
      <c r="B47" s="54"/>
      <c r="C47" s="54"/>
      <c r="D47" s="54"/>
      <c r="E47" s="54"/>
      <c r="F47" s="55"/>
      <c r="G47" s="38" t="str">
        <f t="shared" ca="1" si="0"/>
        <v/>
      </c>
      <c r="H47" s="38" t="str">
        <f>IF(F47="","",VLOOKUP(DATEDIF(F47,DATE(IF(MONTH("2025/4/2")&lt;=3,YEAR("2025/4/2")-1,YEAR("2025/4/2")),4,1),"Y"),{0,"幼児";6,"小１";7,"小２";8,"小３";9,"小４";10,"小５";11,"小６";12,"中１";13,"中２";14,"中３";15,"高校";16,"高校";17,"高校";18,"大学/一般"},2,1))</f>
        <v/>
      </c>
      <c r="I47" s="38" t="str">
        <f t="shared" si="1"/>
        <v/>
      </c>
      <c r="J47" s="54" t="s">
        <v>30</v>
      </c>
      <c r="K47" s="54" t="s">
        <v>30</v>
      </c>
      <c r="L47" s="35">
        <f t="shared" si="2"/>
        <v>0</v>
      </c>
      <c r="M47" s="34" t="s">
        <v>113</v>
      </c>
      <c r="N47" s="34" t="s">
        <v>113</v>
      </c>
      <c r="O47" s="34" t="s">
        <v>113</v>
      </c>
      <c r="P47" s="34" t="s">
        <v>113</v>
      </c>
      <c r="Q47" s="61"/>
      <c r="S47" s="75"/>
    </row>
    <row r="48" spans="1:19" ht="63.75" hidden="1" customHeight="1" x14ac:dyDescent="0.15">
      <c r="A48" s="2">
        <v>26</v>
      </c>
      <c r="B48" s="54"/>
      <c r="C48" s="54"/>
      <c r="D48" s="54"/>
      <c r="E48" s="54"/>
      <c r="F48" s="55"/>
      <c r="G48" s="38" t="str">
        <f t="shared" ca="1" si="0"/>
        <v/>
      </c>
      <c r="H48" s="38" t="str">
        <f>IF(F48="","",VLOOKUP(DATEDIF(F48,DATE(IF(MONTH("2025/4/2")&lt;=3,YEAR("2025/4/2")-1,YEAR("2025/4/2")),4,1),"Y"),{0,"幼児";6,"小１";7,"小２";8,"小３";9,"小４";10,"小５";11,"小６";12,"中１";13,"中２";14,"中３";15,"高校";16,"高校";17,"高校";18,"大学/一般"},2,1))</f>
        <v/>
      </c>
      <c r="I48" s="38" t="str">
        <f t="shared" si="1"/>
        <v/>
      </c>
      <c r="J48" s="54" t="s">
        <v>30</v>
      </c>
      <c r="K48" s="54" t="s">
        <v>30</v>
      </c>
      <c r="L48" s="35">
        <f t="shared" si="2"/>
        <v>0</v>
      </c>
      <c r="M48" s="34" t="s">
        <v>113</v>
      </c>
      <c r="N48" s="34" t="s">
        <v>113</v>
      </c>
      <c r="O48" s="34" t="s">
        <v>113</v>
      </c>
      <c r="P48" s="34" t="s">
        <v>113</v>
      </c>
      <c r="Q48" s="61"/>
      <c r="S48" s="75"/>
    </row>
    <row r="49" spans="1:19" ht="63.75" hidden="1" customHeight="1" x14ac:dyDescent="0.15">
      <c r="A49" s="3">
        <v>27</v>
      </c>
      <c r="B49" s="54"/>
      <c r="C49" s="54"/>
      <c r="D49" s="54"/>
      <c r="E49" s="54"/>
      <c r="F49" s="55"/>
      <c r="G49" s="38" t="str">
        <f t="shared" ca="1" si="0"/>
        <v/>
      </c>
      <c r="H49" s="38" t="str">
        <f>IF(F49="","",VLOOKUP(DATEDIF(F49,DATE(IF(MONTH("2025/4/2")&lt;=3,YEAR("2025/4/2")-1,YEAR("2025/4/2")),4,1),"Y"),{0,"幼児";6,"小１";7,"小２";8,"小３";9,"小４";10,"小５";11,"小６";12,"中１";13,"中２";14,"中３";15,"高校";16,"高校";17,"高校";18,"大学/一般"},2,1))</f>
        <v/>
      </c>
      <c r="I49" s="38" t="str">
        <f t="shared" si="1"/>
        <v/>
      </c>
      <c r="J49" s="54" t="s">
        <v>30</v>
      </c>
      <c r="K49" s="54" t="s">
        <v>30</v>
      </c>
      <c r="L49" s="35">
        <f t="shared" si="2"/>
        <v>0</v>
      </c>
      <c r="M49" s="34" t="s">
        <v>113</v>
      </c>
      <c r="N49" s="34" t="s">
        <v>113</v>
      </c>
      <c r="O49" s="34" t="s">
        <v>113</v>
      </c>
      <c r="P49" s="34" t="s">
        <v>113</v>
      </c>
      <c r="Q49" s="61"/>
      <c r="S49" s="75"/>
    </row>
    <row r="50" spans="1:19" ht="63.75" hidden="1" customHeight="1" x14ac:dyDescent="0.15">
      <c r="A50" s="2">
        <v>28</v>
      </c>
      <c r="B50" s="54"/>
      <c r="C50" s="54"/>
      <c r="D50" s="54"/>
      <c r="E50" s="54"/>
      <c r="F50" s="55"/>
      <c r="G50" s="38" t="str">
        <f t="shared" ca="1" si="0"/>
        <v/>
      </c>
      <c r="H50" s="38" t="str">
        <f>IF(F50="","",VLOOKUP(DATEDIF(F50,DATE(IF(MONTH("2025/4/2")&lt;=3,YEAR("2025/4/2")-1,YEAR("2025/4/2")),4,1),"Y"),{0,"幼児";6,"小１";7,"小２";8,"小３";9,"小４";10,"小５";11,"小６";12,"中１";13,"中２";14,"中３";15,"高校";16,"高校";17,"高校";18,"大学/一般"},2,1))</f>
        <v/>
      </c>
      <c r="I50" s="38" t="str">
        <f t="shared" si="1"/>
        <v/>
      </c>
      <c r="J50" s="54" t="s">
        <v>30</v>
      </c>
      <c r="K50" s="54" t="s">
        <v>30</v>
      </c>
      <c r="L50" s="35">
        <f t="shared" si="2"/>
        <v>0</v>
      </c>
      <c r="M50" s="34" t="s">
        <v>113</v>
      </c>
      <c r="N50" s="34" t="s">
        <v>113</v>
      </c>
      <c r="O50" s="34" t="s">
        <v>113</v>
      </c>
      <c r="P50" s="34" t="s">
        <v>113</v>
      </c>
      <c r="Q50" s="61"/>
      <c r="S50" s="75"/>
    </row>
    <row r="51" spans="1:19" ht="63.75" hidden="1" customHeight="1" x14ac:dyDescent="0.15">
      <c r="A51" s="3">
        <v>29</v>
      </c>
      <c r="B51" s="54"/>
      <c r="C51" s="54"/>
      <c r="D51" s="54"/>
      <c r="E51" s="54"/>
      <c r="F51" s="55"/>
      <c r="G51" s="38" t="str">
        <f t="shared" ca="1" si="0"/>
        <v/>
      </c>
      <c r="H51" s="38" t="str">
        <f>IF(F51="","",VLOOKUP(DATEDIF(F51,DATE(IF(MONTH("2025/4/2")&lt;=3,YEAR("2025/4/2")-1,YEAR("2025/4/2")),4,1),"Y"),{0,"幼児";6,"小１";7,"小２";8,"小３";9,"小４";10,"小５";11,"小６";12,"中１";13,"中２";14,"中３";15,"高校";16,"高校";17,"高校";18,"大学/一般"},2,1))</f>
        <v/>
      </c>
      <c r="I51" s="38" t="str">
        <f t="shared" si="1"/>
        <v/>
      </c>
      <c r="J51" s="54" t="s">
        <v>30</v>
      </c>
      <c r="K51" s="54" t="s">
        <v>30</v>
      </c>
      <c r="L51" s="35">
        <f t="shared" si="2"/>
        <v>0</v>
      </c>
      <c r="M51" s="34" t="s">
        <v>113</v>
      </c>
      <c r="N51" s="34" t="s">
        <v>113</v>
      </c>
      <c r="O51" s="34" t="s">
        <v>113</v>
      </c>
      <c r="P51" s="34" t="s">
        <v>113</v>
      </c>
      <c r="Q51" s="61"/>
      <c r="S51" s="75"/>
    </row>
    <row r="52" spans="1:19" ht="63.75" hidden="1" customHeight="1" x14ac:dyDescent="0.15">
      <c r="A52" s="2">
        <v>30</v>
      </c>
      <c r="B52" s="54"/>
      <c r="C52" s="54"/>
      <c r="D52" s="54"/>
      <c r="E52" s="54"/>
      <c r="F52" s="55"/>
      <c r="G52" s="38" t="str">
        <f t="shared" ca="1" si="0"/>
        <v/>
      </c>
      <c r="H52" s="38" t="str">
        <f>IF(F52="","",VLOOKUP(DATEDIF(F52,DATE(IF(MONTH("2025/4/2")&lt;=3,YEAR("2025/4/2")-1,YEAR("2025/4/2")),4,1),"Y"),{0,"幼児";6,"小１";7,"小２";8,"小３";9,"小４";10,"小５";11,"小６";12,"中１";13,"中２";14,"中３";15,"高校";16,"高校";17,"高校";18,"大学/一般"},2,1))</f>
        <v/>
      </c>
      <c r="I52" s="38" t="str">
        <f t="shared" si="1"/>
        <v/>
      </c>
      <c r="J52" s="54" t="s">
        <v>30</v>
      </c>
      <c r="K52" s="54" t="s">
        <v>30</v>
      </c>
      <c r="L52" s="35">
        <f t="shared" si="2"/>
        <v>0</v>
      </c>
      <c r="M52" s="34" t="s">
        <v>113</v>
      </c>
      <c r="N52" s="34" t="s">
        <v>113</v>
      </c>
      <c r="O52" s="34" t="s">
        <v>113</v>
      </c>
      <c r="P52" s="34" t="s">
        <v>113</v>
      </c>
      <c r="Q52" s="61"/>
      <c r="S52" s="75"/>
    </row>
    <row r="53" spans="1:19" ht="63.75" hidden="1" customHeight="1" x14ac:dyDescent="0.15">
      <c r="A53" s="3">
        <v>31</v>
      </c>
      <c r="B53" s="54"/>
      <c r="C53" s="54"/>
      <c r="D53" s="54"/>
      <c r="E53" s="54"/>
      <c r="F53" s="55"/>
      <c r="G53" s="38" t="str">
        <f t="shared" ca="1" si="0"/>
        <v/>
      </c>
      <c r="H53" s="38" t="str">
        <f>IF(F53="","",VLOOKUP(DATEDIF(F53,DATE(IF(MONTH("2025/4/2")&lt;=3,YEAR("2025/4/2")-1,YEAR("2025/4/2")),4,1),"Y"),{0,"幼児";6,"小１";7,"小２";8,"小３";9,"小４";10,"小５";11,"小６";12,"中１";13,"中２";14,"中３";15,"高校";16,"高校";17,"高校";18,"大学/一般"},2,1))</f>
        <v/>
      </c>
      <c r="I53" s="38" t="str">
        <f t="shared" si="1"/>
        <v/>
      </c>
      <c r="J53" s="54" t="s">
        <v>30</v>
      </c>
      <c r="K53" s="54" t="s">
        <v>30</v>
      </c>
      <c r="L53" s="35">
        <f t="shared" si="2"/>
        <v>0</v>
      </c>
      <c r="M53" s="34" t="s">
        <v>113</v>
      </c>
      <c r="N53" s="34" t="s">
        <v>113</v>
      </c>
      <c r="O53" s="34" t="s">
        <v>113</v>
      </c>
      <c r="P53" s="34" t="s">
        <v>113</v>
      </c>
      <c r="Q53" s="61"/>
      <c r="S53" s="75"/>
    </row>
    <row r="54" spans="1:19" ht="63.75" hidden="1" customHeight="1" x14ac:dyDescent="0.15">
      <c r="A54" s="2">
        <v>32</v>
      </c>
      <c r="B54" s="54"/>
      <c r="C54" s="54"/>
      <c r="D54" s="54"/>
      <c r="E54" s="54"/>
      <c r="F54" s="55"/>
      <c r="G54" s="38" t="str">
        <f t="shared" ca="1" si="0"/>
        <v/>
      </c>
      <c r="H54" s="38" t="str">
        <f>IF(F54="","",VLOOKUP(DATEDIF(F54,DATE(IF(MONTH("2025/4/2")&lt;=3,YEAR("2025/4/2")-1,YEAR("2025/4/2")),4,1),"Y"),{0,"幼児";6,"小１";7,"小２";8,"小３";9,"小４";10,"小５";11,"小６";12,"中１";13,"中２";14,"中３";15,"高校";16,"高校";17,"高校";18,"大学/一般"},2,1))</f>
        <v/>
      </c>
      <c r="I54" s="38" t="str">
        <f t="shared" si="1"/>
        <v/>
      </c>
      <c r="J54" s="54" t="s">
        <v>30</v>
      </c>
      <c r="K54" s="54" t="s">
        <v>30</v>
      </c>
      <c r="L54" s="35">
        <f t="shared" si="2"/>
        <v>0</v>
      </c>
      <c r="M54" s="34" t="s">
        <v>113</v>
      </c>
      <c r="N54" s="34" t="s">
        <v>113</v>
      </c>
      <c r="O54" s="34" t="s">
        <v>113</v>
      </c>
      <c r="P54" s="34" t="s">
        <v>113</v>
      </c>
      <c r="Q54" s="61"/>
      <c r="S54" s="75"/>
    </row>
    <row r="55" spans="1:19" ht="63.75" hidden="1" customHeight="1" x14ac:dyDescent="0.15">
      <c r="A55" s="3">
        <v>33</v>
      </c>
      <c r="B55" s="54"/>
      <c r="C55" s="54"/>
      <c r="D55" s="54"/>
      <c r="E55" s="54"/>
      <c r="F55" s="55"/>
      <c r="G55" s="38" t="str">
        <f t="shared" ca="1" si="0"/>
        <v/>
      </c>
      <c r="H55" s="38" t="str">
        <f>IF(F55="","",VLOOKUP(DATEDIF(F55,DATE(IF(MONTH("2025/4/2")&lt;=3,YEAR("2025/4/2")-1,YEAR("2025/4/2")),4,1),"Y"),{0,"幼児";6,"小１";7,"小２";8,"小３";9,"小４";10,"小５";11,"小６";12,"中１";13,"中２";14,"中３";15,"高校";16,"高校";17,"高校";18,"大学/一般"},2,1))</f>
        <v/>
      </c>
      <c r="I55" s="38" t="str">
        <f t="shared" si="1"/>
        <v/>
      </c>
      <c r="J55" s="54" t="s">
        <v>30</v>
      </c>
      <c r="K55" s="54" t="s">
        <v>30</v>
      </c>
      <c r="L55" s="35">
        <f t="shared" si="2"/>
        <v>0</v>
      </c>
      <c r="M55" s="34" t="s">
        <v>113</v>
      </c>
      <c r="N55" s="34" t="s">
        <v>113</v>
      </c>
      <c r="O55" s="34" t="s">
        <v>113</v>
      </c>
      <c r="P55" s="34" t="s">
        <v>113</v>
      </c>
      <c r="Q55" s="61"/>
      <c r="S55" s="75"/>
    </row>
    <row r="56" spans="1:19" ht="63.75" hidden="1" customHeight="1" x14ac:dyDescent="0.15">
      <c r="A56" s="2">
        <v>34</v>
      </c>
      <c r="B56" s="54"/>
      <c r="C56" s="54"/>
      <c r="D56" s="54"/>
      <c r="E56" s="54"/>
      <c r="F56" s="55"/>
      <c r="G56" s="38" t="str">
        <f t="shared" ca="1" si="0"/>
        <v/>
      </c>
      <c r="H56" s="38" t="str">
        <f>IF(F56="","",VLOOKUP(DATEDIF(F56,DATE(IF(MONTH("2025/4/2")&lt;=3,YEAR("2025/4/2")-1,YEAR("2025/4/2")),4,1),"Y"),{0,"幼児";6,"小１";7,"小２";8,"小３";9,"小４";10,"小５";11,"小６";12,"中１";13,"中２";14,"中３";15,"高校";16,"高校";17,"高校";18,"大学/一般"},2,1))</f>
        <v/>
      </c>
      <c r="I56" s="38" t="str">
        <f t="shared" si="1"/>
        <v/>
      </c>
      <c r="J56" s="54" t="s">
        <v>30</v>
      </c>
      <c r="K56" s="54" t="s">
        <v>30</v>
      </c>
      <c r="L56" s="35">
        <f t="shared" si="2"/>
        <v>0</v>
      </c>
      <c r="M56" s="34" t="s">
        <v>113</v>
      </c>
      <c r="N56" s="34" t="s">
        <v>113</v>
      </c>
      <c r="O56" s="34" t="s">
        <v>113</v>
      </c>
      <c r="P56" s="34" t="s">
        <v>113</v>
      </c>
      <c r="Q56" s="61"/>
      <c r="S56" s="75"/>
    </row>
    <row r="57" spans="1:19" ht="63.75" hidden="1" customHeight="1" x14ac:dyDescent="0.15">
      <c r="A57" s="3">
        <v>35</v>
      </c>
      <c r="B57" s="54"/>
      <c r="C57" s="54"/>
      <c r="D57" s="54"/>
      <c r="E57" s="54"/>
      <c r="F57" s="55"/>
      <c r="G57" s="38" t="str">
        <f t="shared" ca="1" si="0"/>
        <v/>
      </c>
      <c r="H57" s="38" t="str">
        <f>IF(F57="","",VLOOKUP(DATEDIF(F57,DATE(IF(MONTH("2025/4/2")&lt;=3,YEAR("2025/4/2")-1,YEAR("2025/4/2")),4,1),"Y"),{0,"幼児";6,"小１";7,"小２";8,"小３";9,"小４";10,"小５";11,"小６";12,"中１";13,"中２";14,"中３";15,"高校";16,"高校";17,"高校";18,"大学/一般"},2,1))</f>
        <v/>
      </c>
      <c r="I57" s="38" t="str">
        <f t="shared" si="1"/>
        <v/>
      </c>
      <c r="J57" s="54" t="s">
        <v>30</v>
      </c>
      <c r="K57" s="54" t="s">
        <v>30</v>
      </c>
      <c r="L57" s="35">
        <f t="shared" si="2"/>
        <v>0</v>
      </c>
      <c r="M57" s="34" t="s">
        <v>113</v>
      </c>
      <c r="N57" s="34" t="s">
        <v>113</v>
      </c>
      <c r="O57" s="34" t="s">
        <v>113</v>
      </c>
      <c r="P57" s="34" t="s">
        <v>113</v>
      </c>
      <c r="Q57" s="61"/>
      <c r="S57" s="75"/>
    </row>
    <row r="58" spans="1:19" ht="63.75" hidden="1" customHeight="1" x14ac:dyDescent="0.15">
      <c r="A58" s="2">
        <v>36</v>
      </c>
      <c r="B58" s="54"/>
      <c r="C58" s="54"/>
      <c r="D58" s="54"/>
      <c r="E58" s="54"/>
      <c r="F58" s="55"/>
      <c r="G58" s="38" t="str">
        <f t="shared" ca="1" si="0"/>
        <v/>
      </c>
      <c r="H58" s="38" t="str">
        <f>IF(F58="","",VLOOKUP(DATEDIF(F58,DATE(IF(MONTH("2025/4/2")&lt;=3,YEAR("2025/4/2")-1,YEAR("2025/4/2")),4,1),"Y"),{0,"幼児";6,"小１";7,"小２";8,"小３";9,"小４";10,"小５";11,"小６";12,"中１";13,"中２";14,"中３";15,"高校";16,"高校";17,"高校";18,"大学/一般"},2,1))</f>
        <v/>
      </c>
      <c r="I58" s="38" t="str">
        <f t="shared" si="1"/>
        <v/>
      </c>
      <c r="J58" s="54" t="s">
        <v>30</v>
      </c>
      <c r="K58" s="54" t="s">
        <v>30</v>
      </c>
      <c r="L58" s="35">
        <f t="shared" si="2"/>
        <v>0</v>
      </c>
      <c r="M58" s="34" t="s">
        <v>113</v>
      </c>
      <c r="N58" s="34" t="s">
        <v>113</v>
      </c>
      <c r="O58" s="34" t="s">
        <v>113</v>
      </c>
      <c r="P58" s="34" t="s">
        <v>113</v>
      </c>
      <c r="Q58" s="61"/>
      <c r="S58" s="75"/>
    </row>
    <row r="59" spans="1:19" ht="63.75" hidden="1" customHeight="1" x14ac:dyDescent="0.15">
      <c r="A59" s="3">
        <v>37</v>
      </c>
      <c r="B59" s="54"/>
      <c r="C59" s="54"/>
      <c r="D59" s="54"/>
      <c r="E59" s="54"/>
      <c r="F59" s="55"/>
      <c r="G59" s="38" t="str">
        <f t="shared" ca="1" si="0"/>
        <v/>
      </c>
      <c r="H59" s="38" t="str">
        <f>IF(F59="","",VLOOKUP(DATEDIF(F59,DATE(IF(MONTH("2025/4/2")&lt;=3,YEAR("2025/4/2")-1,YEAR("2025/4/2")),4,1),"Y"),{0,"幼児";6,"小１";7,"小２";8,"小３";9,"小４";10,"小５";11,"小６";12,"中１";13,"中２";14,"中３";15,"高校";16,"高校";17,"高校";18,"大学/一般"},2,1))</f>
        <v/>
      </c>
      <c r="I59" s="38" t="str">
        <f t="shared" si="1"/>
        <v/>
      </c>
      <c r="J59" s="54" t="s">
        <v>30</v>
      </c>
      <c r="K59" s="54" t="s">
        <v>30</v>
      </c>
      <c r="L59" s="35">
        <f t="shared" si="2"/>
        <v>0</v>
      </c>
      <c r="M59" s="34" t="s">
        <v>113</v>
      </c>
      <c r="N59" s="34" t="s">
        <v>113</v>
      </c>
      <c r="O59" s="34" t="s">
        <v>113</v>
      </c>
      <c r="P59" s="34" t="s">
        <v>113</v>
      </c>
      <c r="Q59" s="61"/>
      <c r="S59" s="75"/>
    </row>
    <row r="60" spans="1:19" ht="63.75" hidden="1" customHeight="1" x14ac:dyDescent="0.15">
      <c r="A60" s="2">
        <v>38</v>
      </c>
      <c r="B60" s="54"/>
      <c r="C60" s="54"/>
      <c r="D60" s="54"/>
      <c r="E60" s="54"/>
      <c r="F60" s="55"/>
      <c r="G60" s="38" t="str">
        <f t="shared" ca="1" si="0"/>
        <v/>
      </c>
      <c r="H60" s="38" t="str">
        <f>IF(F60="","",VLOOKUP(DATEDIF(F60,DATE(IF(MONTH("2025/4/2")&lt;=3,YEAR("2025/4/2")-1,YEAR("2025/4/2")),4,1),"Y"),{0,"幼児";6,"小１";7,"小２";8,"小３";9,"小４";10,"小５";11,"小６";12,"中１";13,"中２";14,"中３";15,"高校";16,"高校";17,"高校";18,"大学/一般"},2,1))</f>
        <v/>
      </c>
      <c r="I60" s="38" t="str">
        <f t="shared" si="1"/>
        <v/>
      </c>
      <c r="J60" s="54" t="s">
        <v>30</v>
      </c>
      <c r="K60" s="54" t="s">
        <v>30</v>
      </c>
      <c r="L60" s="35">
        <f t="shared" si="2"/>
        <v>0</v>
      </c>
      <c r="M60" s="34" t="s">
        <v>113</v>
      </c>
      <c r="N60" s="34" t="s">
        <v>113</v>
      </c>
      <c r="O60" s="34" t="s">
        <v>113</v>
      </c>
      <c r="P60" s="34" t="s">
        <v>113</v>
      </c>
      <c r="Q60" s="61"/>
      <c r="S60" s="75"/>
    </row>
    <row r="61" spans="1:19" ht="63.75" hidden="1" customHeight="1" x14ac:dyDescent="0.15">
      <c r="A61" s="2">
        <v>39</v>
      </c>
      <c r="B61" s="54"/>
      <c r="C61" s="54"/>
      <c r="D61" s="54"/>
      <c r="E61" s="54"/>
      <c r="F61" s="55"/>
      <c r="G61" s="38" t="str">
        <f t="shared" ca="1" si="0"/>
        <v/>
      </c>
      <c r="H61" s="38" t="str">
        <f>IF(F61="","",VLOOKUP(DATEDIF(F61,DATE(IF(MONTH("2025/4/2")&lt;=3,YEAR("2025/4/2")-1,YEAR("2025/4/2")),4,1),"Y"),{0,"幼児";6,"小１";7,"小２";8,"小３";9,"小４";10,"小５";11,"小６";12,"中１";13,"中２";14,"中３";15,"高校";16,"高校";17,"高校";18,"大学/一般"},2,1))</f>
        <v/>
      </c>
      <c r="I61" s="38" t="str">
        <f t="shared" si="1"/>
        <v/>
      </c>
      <c r="J61" s="54" t="s">
        <v>30</v>
      </c>
      <c r="K61" s="54" t="s">
        <v>30</v>
      </c>
      <c r="L61" s="35">
        <f t="shared" si="2"/>
        <v>0</v>
      </c>
      <c r="M61" s="34" t="s">
        <v>113</v>
      </c>
      <c r="N61" s="34" t="s">
        <v>113</v>
      </c>
      <c r="O61" s="34" t="s">
        <v>113</v>
      </c>
      <c r="P61" s="34" t="s">
        <v>113</v>
      </c>
      <c r="Q61" s="61"/>
      <c r="S61" s="75"/>
    </row>
    <row r="62" spans="1:19" ht="63.75" hidden="1" customHeight="1" x14ac:dyDescent="0.15">
      <c r="A62" s="2">
        <v>40</v>
      </c>
      <c r="B62" s="54"/>
      <c r="C62" s="54"/>
      <c r="D62" s="54"/>
      <c r="E62" s="54"/>
      <c r="F62" s="55"/>
      <c r="G62" s="38" t="str">
        <f t="shared" ca="1" si="0"/>
        <v/>
      </c>
      <c r="H62" s="38" t="str">
        <f>IF(F62="","",VLOOKUP(DATEDIF(F62,DATE(IF(MONTH("2025/4/2")&lt;=3,YEAR("2025/4/2")-1,YEAR("2025/4/2")),4,1),"Y"),{0,"幼児";6,"小１";7,"小２";8,"小３";9,"小４";10,"小５";11,"小６";12,"中１";13,"中２";14,"中３";15,"高校";16,"高校";17,"高校";18,"大学/一般"},2,1))</f>
        <v/>
      </c>
      <c r="I62" s="38" t="str">
        <f t="shared" si="1"/>
        <v/>
      </c>
      <c r="J62" s="54" t="s">
        <v>30</v>
      </c>
      <c r="K62" s="54" t="s">
        <v>30</v>
      </c>
      <c r="L62" s="35">
        <f t="shared" si="2"/>
        <v>0</v>
      </c>
      <c r="M62" s="34" t="s">
        <v>113</v>
      </c>
      <c r="N62" s="34" t="s">
        <v>113</v>
      </c>
      <c r="O62" s="34" t="s">
        <v>113</v>
      </c>
      <c r="P62" s="34" t="s">
        <v>113</v>
      </c>
      <c r="Q62" s="61"/>
      <c r="S62" s="75"/>
    </row>
    <row r="63" spans="1:19" ht="63.75" hidden="1" customHeight="1" x14ac:dyDescent="0.15">
      <c r="A63" s="2">
        <v>41</v>
      </c>
      <c r="B63" s="54"/>
      <c r="C63" s="54"/>
      <c r="D63" s="54"/>
      <c r="E63" s="54"/>
      <c r="F63" s="55"/>
      <c r="G63" s="38" t="str">
        <f t="shared" ca="1" si="0"/>
        <v/>
      </c>
      <c r="H63" s="38" t="str">
        <f>IF(F63="","",VLOOKUP(DATEDIF(F63,DATE(IF(MONTH("2025/4/2")&lt;=3,YEAR("2025/4/2")-1,YEAR("2025/4/2")),4,1),"Y"),{0,"幼児";6,"小１";7,"小２";8,"小３";9,"小４";10,"小５";11,"小６";12,"中１";13,"中２";14,"中３";15,"高校";16,"高校";17,"高校";18,"大学/一般"},2,1))</f>
        <v/>
      </c>
      <c r="I63" s="38" t="str">
        <f t="shared" si="1"/>
        <v/>
      </c>
      <c r="J63" s="54" t="s">
        <v>30</v>
      </c>
      <c r="K63" s="54" t="s">
        <v>30</v>
      </c>
      <c r="L63" s="35">
        <f t="shared" si="2"/>
        <v>0</v>
      </c>
      <c r="M63" s="34" t="s">
        <v>113</v>
      </c>
      <c r="N63" s="34" t="s">
        <v>113</v>
      </c>
      <c r="O63" s="34" t="s">
        <v>113</v>
      </c>
      <c r="P63" s="34" t="s">
        <v>113</v>
      </c>
      <c r="Q63" s="61"/>
      <c r="S63" s="75"/>
    </row>
    <row r="64" spans="1:19" ht="63.75" hidden="1" customHeight="1" x14ac:dyDescent="0.15">
      <c r="A64" s="2">
        <v>42</v>
      </c>
      <c r="B64" s="54"/>
      <c r="C64" s="54"/>
      <c r="D64" s="54"/>
      <c r="E64" s="54"/>
      <c r="F64" s="55"/>
      <c r="G64" s="38" t="str">
        <f t="shared" ca="1" si="0"/>
        <v/>
      </c>
      <c r="H64" s="38" t="str">
        <f>IF(F64="","",VLOOKUP(DATEDIF(F64,DATE(IF(MONTH("2025/4/2")&lt;=3,YEAR("2025/4/2")-1,YEAR("2025/4/2")),4,1),"Y"),{0,"幼児";6,"小１";7,"小２";8,"小３";9,"小４";10,"小５";11,"小６";12,"中１";13,"中２";14,"中３";15,"高校";16,"高校";17,"高校";18,"大学/一般"},2,1))</f>
        <v/>
      </c>
      <c r="I64" s="38" t="str">
        <f t="shared" si="1"/>
        <v/>
      </c>
      <c r="J64" s="54" t="s">
        <v>30</v>
      </c>
      <c r="K64" s="54" t="s">
        <v>30</v>
      </c>
      <c r="L64" s="35">
        <f t="shared" si="2"/>
        <v>0</v>
      </c>
      <c r="M64" s="34" t="s">
        <v>113</v>
      </c>
      <c r="N64" s="34" t="s">
        <v>113</v>
      </c>
      <c r="O64" s="34" t="s">
        <v>113</v>
      </c>
      <c r="P64" s="34" t="s">
        <v>113</v>
      </c>
      <c r="Q64" s="61"/>
      <c r="S64" s="75"/>
    </row>
    <row r="65" spans="1:19" ht="63.75" hidden="1" customHeight="1" x14ac:dyDescent="0.15">
      <c r="A65" s="2">
        <v>43</v>
      </c>
      <c r="B65" s="54"/>
      <c r="C65" s="54"/>
      <c r="D65" s="54"/>
      <c r="E65" s="54"/>
      <c r="F65" s="55"/>
      <c r="G65" s="38" t="str">
        <f t="shared" ca="1" si="0"/>
        <v/>
      </c>
      <c r="H65" s="38" t="str">
        <f>IF(F65="","",VLOOKUP(DATEDIF(F65,DATE(IF(MONTH("2025/4/2")&lt;=3,YEAR("2025/4/2")-1,YEAR("2025/4/2")),4,1),"Y"),{0,"幼児";6,"小１";7,"小２";8,"小３";9,"小４";10,"小５";11,"小６";12,"中１";13,"中２";14,"中３";15,"高校";16,"高校";17,"高校";18,"大学/一般"},2,1))</f>
        <v/>
      </c>
      <c r="I65" s="38" t="str">
        <f t="shared" si="1"/>
        <v/>
      </c>
      <c r="J65" s="54" t="s">
        <v>30</v>
      </c>
      <c r="K65" s="54" t="s">
        <v>30</v>
      </c>
      <c r="L65" s="35">
        <f t="shared" si="2"/>
        <v>0</v>
      </c>
      <c r="M65" s="34" t="s">
        <v>113</v>
      </c>
      <c r="N65" s="34" t="s">
        <v>113</v>
      </c>
      <c r="O65" s="34" t="s">
        <v>113</v>
      </c>
      <c r="P65" s="34" t="s">
        <v>113</v>
      </c>
      <c r="Q65" s="61"/>
      <c r="S65" s="75"/>
    </row>
    <row r="66" spans="1:19" ht="63.75" hidden="1" customHeight="1" x14ac:dyDescent="0.15">
      <c r="A66" s="2">
        <v>44</v>
      </c>
      <c r="B66" s="54"/>
      <c r="C66" s="54"/>
      <c r="D66" s="54"/>
      <c r="E66" s="54"/>
      <c r="F66" s="55"/>
      <c r="G66" s="38" t="str">
        <f t="shared" ca="1" si="0"/>
        <v/>
      </c>
      <c r="H66" s="38" t="str">
        <f>IF(F66="","",VLOOKUP(DATEDIF(F66,DATE(IF(MONTH("2025/4/2")&lt;=3,YEAR("2025/4/2")-1,YEAR("2025/4/2")),4,1),"Y"),{0,"幼児";6,"小１";7,"小２";8,"小３";9,"小４";10,"小５";11,"小６";12,"中１";13,"中２";14,"中３";15,"高校";16,"高校";17,"高校";18,"大学/一般"},2,1))</f>
        <v/>
      </c>
      <c r="I66" s="38" t="str">
        <f t="shared" si="1"/>
        <v/>
      </c>
      <c r="J66" s="54" t="s">
        <v>30</v>
      </c>
      <c r="K66" s="54" t="s">
        <v>30</v>
      </c>
      <c r="L66" s="35">
        <f t="shared" si="2"/>
        <v>0</v>
      </c>
      <c r="M66" s="34" t="s">
        <v>113</v>
      </c>
      <c r="N66" s="34" t="s">
        <v>113</v>
      </c>
      <c r="O66" s="34" t="s">
        <v>113</v>
      </c>
      <c r="P66" s="34" t="s">
        <v>113</v>
      </c>
      <c r="Q66" s="61"/>
      <c r="S66" s="75"/>
    </row>
    <row r="67" spans="1:19" ht="63.75" hidden="1" customHeight="1" x14ac:dyDescent="0.15">
      <c r="A67" s="2">
        <v>45</v>
      </c>
      <c r="B67" s="54"/>
      <c r="C67" s="54"/>
      <c r="D67" s="54"/>
      <c r="E67" s="54"/>
      <c r="F67" s="55"/>
      <c r="G67" s="38" t="str">
        <f t="shared" ca="1" si="0"/>
        <v/>
      </c>
      <c r="H67" s="38" t="str">
        <f>IF(F67="","",VLOOKUP(DATEDIF(F67,DATE(IF(MONTH("2025/4/2")&lt;=3,YEAR("2025/4/2")-1,YEAR("2025/4/2")),4,1),"Y"),{0,"幼児";6,"小１";7,"小２";8,"小３";9,"小４";10,"小５";11,"小６";12,"中１";13,"中２";14,"中３";15,"高校";16,"高校";17,"高校";18,"大学/一般"},2,1))</f>
        <v/>
      </c>
      <c r="I67" s="38" t="str">
        <f t="shared" si="1"/>
        <v/>
      </c>
      <c r="J67" s="54" t="s">
        <v>30</v>
      </c>
      <c r="K67" s="54" t="s">
        <v>30</v>
      </c>
      <c r="L67" s="35">
        <f t="shared" si="2"/>
        <v>0</v>
      </c>
      <c r="M67" s="34" t="s">
        <v>113</v>
      </c>
      <c r="N67" s="34" t="s">
        <v>113</v>
      </c>
      <c r="O67" s="34" t="s">
        <v>113</v>
      </c>
      <c r="P67" s="34" t="s">
        <v>113</v>
      </c>
      <c r="Q67" s="61"/>
      <c r="S67" s="75"/>
    </row>
    <row r="68" spans="1:19" ht="63.75" hidden="1" customHeight="1" x14ac:dyDescent="0.15">
      <c r="A68" s="2">
        <v>46</v>
      </c>
      <c r="B68" s="54"/>
      <c r="C68" s="54"/>
      <c r="D68" s="54"/>
      <c r="E68" s="54"/>
      <c r="F68" s="55"/>
      <c r="G68" s="38" t="str">
        <f t="shared" ca="1" si="0"/>
        <v/>
      </c>
      <c r="H68" s="38" t="str">
        <f>IF(F68="","",VLOOKUP(DATEDIF(F68,DATE(IF(MONTH("2025/4/2")&lt;=3,YEAR("2025/4/2")-1,YEAR("2025/4/2")),4,1),"Y"),{0,"幼児";6,"小１";7,"小２";8,"小３";9,"小４";10,"小５";11,"小６";12,"中１";13,"中２";14,"中３";15,"高校";16,"高校";17,"高校";18,"大学/一般"},2,1))</f>
        <v/>
      </c>
      <c r="I68" s="38" t="str">
        <f t="shared" si="1"/>
        <v/>
      </c>
      <c r="J68" s="54" t="s">
        <v>30</v>
      </c>
      <c r="K68" s="54" t="s">
        <v>30</v>
      </c>
      <c r="L68" s="35">
        <f t="shared" si="2"/>
        <v>0</v>
      </c>
      <c r="M68" s="34" t="s">
        <v>113</v>
      </c>
      <c r="N68" s="34" t="s">
        <v>113</v>
      </c>
      <c r="O68" s="34" t="s">
        <v>113</v>
      </c>
      <c r="P68" s="34" t="s">
        <v>113</v>
      </c>
      <c r="Q68" s="61"/>
      <c r="S68" s="75"/>
    </row>
    <row r="69" spans="1:19" ht="63.75" hidden="1" customHeight="1" x14ac:dyDescent="0.15">
      <c r="A69" s="2">
        <v>47</v>
      </c>
      <c r="B69" s="54"/>
      <c r="C69" s="54"/>
      <c r="D69" s="54"/>
      <c r="E69" s="54"/>
      <c r="F69" s="55"/>
      <c r="G69" s="38" t="str">
        <f t="shared" ca="1" si="0"/>
        <v/>
      </c>
      <c r="H69" s="38" t="str">
        <f>IF(F69="","",VLOOKUP(DATEDIF(F69,DATE(IF(MONTH("2025/4/2")&lt;=3,YEAR("2025/4/2")-1,YEAR("2025/4/2")),4,1),"Y"),{0,"幼児";6,"小１";7,"小２";8,"小３";9,"小４";10,"小５";11,"小６";12,"中１";13,"中２";14,"中３";15,"高校";16,"高校";17,"高校";18,"大学/一般"},2,1))</f>
        <v/>
      </c>
      <c r="I69" s="38" t="str">
        <f t="shared" si="1"/>
        <v/>
      </c>
      <c r="J69" s="54" t="s">
        <v>30</v>
      </c>
      <c r="K69" s="54" t="s">
        <v>30</v>
      </c>
      <c r="L69" s="35">
        <f t="shared" si="2"/>
        <v>0</v>
      </c>
      <c r="M69" s="34" t="s">
        <v>113</v>
      </c>
      <c r="N69" s="34" t="s">
        <v>113</v>
      </c>
      <c r="O69" s="34" t="s">
        <v>113</v>
      </c>
      <c r="P69" s="34" t="s">
        <v>113</v>
      </c>
      <c r="Q69" s="61"/>
      <c r="S69" s="75"/>
    </row>
    <row r="70" spans="1:19" ht="63.75" hidden="1" customHeight="1" x14ac:dyDescent="0.15">
      <c r="A70" s="2">
        <v>48</v>
      </c>
      <c r="B70" s="54"/>
      <c r="C70" s="54"/>
      <c r="D70" s="54"/>
      <c r="E70" s="54"/>
      <c r="F70" s="55"/>
      <c r="G70" s="38" t="str">
        <f t="shared" ca="1" si="0"/>
        <v/>
      </c>
      <c r="H70" s="38" t="str">
        <f>IF(F70="","",VLOOKUP(DATEDIF(F70,DATE(IF(MONTH("2025/4/2")&lt;=3,YEAR("2025/4/2")-1,YEAR("2025/4/2")),4,1),"Y"),{0,"幼児";6,"小１";7,"小２";8,"小３";9,"小４";10,"小５";11,"小６";12,"中１";13,"中２";14,"中３";15,"高校";16,"高校";17,"高校";18,"大学/一般"},2,1))</f>
        <v/>
      </c>
      <c r="I70" s="38" t="str">
        <f t="shared" si="1"/>
        <v/>
      </c>
      <c r="J70" s="54" t="s">
        <v>30</v>
      </c>
      <c r="K70" s="54" t="s">
        <v>30</v>
      </c>
      <c r="L70" s="35">
        <f t="shared" si="2"/>
        <v>0</v>
      </c>
      <c r="M70" s="34" t="s">
        <v>113</v>
      </c>
      <c r="N70" s="34" t="s">
        <v>113</v>
      </c>
      <c r="O70" s="34" t="s">
        <v>113</v>
      </c>
      <c r="P70" s="34" t="s">
        <v>113</v>
      </c>
      <c r="Q70" s="61"/>
      <c r="S70" s="75"/>
    </row>
    <row r="71" spans="1:19" ht="63.75" hidden="1" customHeight="1" x14ac:dyDescent="0.15">
      <c r="A71" s="2">
        <v>49</v>
      </c>
      <c r="B71" s="54"/>
      <c r="C71" s="54"/>
      <c r="D71" s="54"/>
      <c r="E71" s="54"/>
      <c r="F71" s="55"/>
      <c r="G71" s="38" t="str">
        <f t="shared" ca="1" si="0"/>
        <v/>
      </c>
      <c r="H71" s="38" t="str">
        <f>IF(F71="","",VLOOKUP(DATEDIF(F71,DATE(IF(MONTH("2025/4/2")&lt;=3,YEAR("2025/4/2")-1,YEAR("2025/4/2")),4,1),"Y"),{0,"幼児";6,"小１";7,"小２";8,"小３";9,"小４";10,"小５";11,"小６";12,"中１";13,"中２";14,"中３";15,"高校";16,"高校";17,"高校";18,"大学/一般"},2,1))</f>
        <v/>
      </c>
      <c r="I71" s="38" t="str">
        <f t="shared" si="1"/>
        <v/>
      </c>
      <c r="J71" s="54" t="s">
        <v>30</v>
      </c>
      <c r="K71" s="54" t="s">
        <v>30</v>
      </c>
      <c r="L71" s="35">
        <f t="shared" si="2"/>
        <v>0</v>
      </c>
      <c r="M71" s="34" t="s">
        <v>113</v>
      </c>
      <c r="N71" s="34" t="s">
        <v>113</v>
      </c>
      <c r="O71" s="34" t="s">
        <v>113</v>
      </c>
      <c r="P71" s="34" t="s">
        <v>113</v>
      </c>
      <c r="Q71" s="61"/>
      <c r="S71" s="75"/>
    </row>
    <row r="72" spans="1:19" ht="63.75" hidden="1" customHeight="1" x14ac:dyDescent="0.15">
      <c r="A72" s="2">
        <v>50</v>
      </c>
      <c r="B72" s="54"/>
      <c r="C72" s="54"/>
      <c r="D72" s="54"/>
      <c r="E72" s="54"/>
      <c r="F72" s="55"/>
      <c r="G72" s="38" t="str">
        <f t="shared" ca="1" si="0"/>
        <v/>
      </c>
      <c r="H72" s="38" t="str">
        <f>IF(F72="","",VLOOKUP(DATEDIF(F72,DATE(IF(MONTH("2025/4/2")&lt;=3,YEAR("2025/4/2")-1,YEAR("2025/4/2")),4,1),"Y"),{0,"幼児";6,"小１";7,"小２";8,"小３";9,"小４";10,"小５";11,"小６";12,"中１";13,"中２";14,"中３";15,"高校";16,"高校";17,"高校";18,"大学/一般"},2,1))</f>
        <v/>
      </c>
      <c r="I72" s="38" t="str">
        <f t="shared" si="1"/>
        <v/>
      </c>
      <c r="J72" s="54" t="s">
        <v>30</v>
      </c>
      <c r="K72" s="54" t="s">
        <v>30</v>
      </c>
      <c r="L72" s="35">
        <f t="shared" si="2"/>
        <v>0</v>
      </c>
      <c r="M72" s="34" t="s">
        <v>113</v>
      </c>
      <c r="N72" s="34" t="s">
        <v>113</v>
      </c>
      <c r="O72" s="34" t="s">
        <v>113</v>
      </c>
      <c r="P72" s="34" t="s">
        <v>113</v>
      </c>
      <c r="Q72" s="61"/>
      <c r="S72" s="75"/>
    </row>
    <row r="73" spans="1:19" ht="63.75" hidden="1" customHeight="1" x14ac:dyDescent="0.15">
      <c r="A73" s="2">
        <v>51</v>
      </c>
      <c r="B73" s="54"/>
      <c r="C73" s="54"/>
      <c r="D73" s="54"/>
      <c r="E73" s="54"/>
      <c r="F73" s="55"/>
      <c r="G73" s="38" t="str">
        <f t="shared" ca="1" si="0"/>
        <v/>
      </c>
      <c r="H73" s="38" t="str">
        <f>IF(F73="","",VLOOKUP(DATEDIF(F73,DATE(IF(MONTH("2025/4/2")&lt;=3,YEAR("2025/4/2")-1,YEAR("2025/4/2")),4,1),"Y"),{0,"幼児";6,"小１";7,"小２";8,"小３";9,"小４";10,"小５";11,"小６";12,"中１";13,"中２";14,"中３";15,"高校";16,"高校";17,"高校";18,"大学/一般"},2,1))</f>
        <v/>
      </c>
      <c r="I73" s="38" t="str">
        <f t="shared" si="1"/>
        <v/>
      </c>
      <c r="J73" s="54" t="s">
        <v>30</v>
      </c>
      <c r="K73" s="54" t="s">
        <v>30</v>
      </c>
      <c r="L73" s="35">
        <f t="shared" si="2"/>
        <v>0</v>
      </c>
      <c r="M73" s="34" t="s">
        <v>113</v>
      </c>
      <c r="N73" s="34" t="s">
        <v>113</v>
      </c>
      <c r="O73" s="34" t="s">
        <v>113</v>
      </c>
      <c r="P73" s="34" t="s">
        <v>113</v>
      </c>
      <c r="Q73" s="61"/>
      <c r="S73" s="75"/>
    </row>
    <row r="74" spans="1:19" ht="63.75" hidden="1" customHeight="1" x14ac:dyDescent="0.15">
      <c r="A74" s="2">
        <v>52</v>
      </c>
      <c r="B74" s="54"/>
      <c r="C74" s="54"/>
      <c r="D74" s="54"/>
      <c r="E74" s="54"/>
      <c r="F74" s="55"/>
      <c r="G74" s="38" t="str">
        <f t="shared" ca="1" si="0"/>
        <v/>
      </c>
      <c r="H74" s="38" t="str">
        <f>IF(F74="","",VLOOKUP(DATEDIF(F74,DATE(IF(MONTH("2025/4/2")&lt;=3,YEAR("2025/4/2")-1,YEAR("2025/4/2")),4,1),"Y"),{0,"幼児";6,"小１";7,"小２";8,"小３";9,"小４";10,"小５";11,"小６";12,"中１";13,"中２";14,"中３";15,"高校";16,"高校";17,"高校";18,"大学/一般"},2,1))</f>
        <v/>
      </c>
      <c r="I74" s="38" t="str">
        <f t="shared" si="1"/>
        <v/>
      </c>
      <c r="J74" s="54" t="s">
        <v>30</v>
      </c>
      <c r="K74" s="54" t="s">
        <v>30</v>
      </c>
      <c r="L74" s="35">
        <f t="shared" si="2"/>
        <v>0</v>
      </c>
      <c r="M74" s="34" t="s">
        <v>113</v>
      </c>
      <c r="N74" s="34" t="s">
        <v>113</v>
      </c>
      <c r="O74" s="34" t="s">
        <v>113</v>
      </c>
      <c r="P74" s="34" t="s">
        <v>113</v>
      </c>
      <c r="Q74" s="61"/>
      <c r="S74" s="75"/>
    </row>
    <row r="75" spans="1:19" ht="63.75" hidden="1" customHeight="1" x14ac:dyDescent="0.15">
      <c r="A75" s="2">
        <v>53</v>
      </c>
      <c r="B75" s="54"/>
      <c r="C75" s="54"/>
      <c r="D75" s="54"/>
      <c r="E75" s="54"/>
      <c r="F75" s="55"/>
      <c r="G75" s="38" t="str">
        <f t="shared" ca="1" si="0"/>
        <v/>
      </c>
      <c r="H75" s="38" t="str">
        <f>IF(F75="","",VLOOKUP(DATEDIF(F75,DATE(IF(MONTH("2025/4/2")&lt;=3,YEAR("2025/4/2")-1,YEAR("2025/4/2")),4,1),"Y"),{0,"幼児";6,"小１";7,"小２";8,"小３";9,"小４";10,"小５";11,"小６";12,"中１";13,"中２";14,"中３";15,"高校";16,"高校";17,"高校";18,"大学/一般"},2,1))</f>
        <v/>
      </c>
      <c r="I75" s="38" t="str">
        <f t="shared" si="1"/>
        <v/>
      </c>
      <c r="J75" s="54" t="s">
        <v>30</v>
      </c>
      <c r="K75" s="54" t="s">
        <v>30</v>
      </c>
      <c r="L75" s="35">
        <f t="shared" si="2"/>
        <v>0</v>
      </c>
      <c r="M75" s="34" t="s">
        <v>113</v>
      </c>
      <c r="N75" s="34" t="s">
        <v>113</v>
      </c>
      <c r="O75" s="34" t="s">
        <v>113</v>
      </c>
      <c r="P75" s="34" t="s">
        <v>113</v>
      </c>
      <c r="Q75" s="61"/>
      <c r="S75" s="75"/>
    </row>
    <row r="76" spans="1:19" ht="63.75" hidden="1" customHeight="1" x14ac:dyDescent="0.15">
      <c r="A76" s="2">
        <v>54</v>
      </c>
      <c r="B76" s="54"/>
      <c r="C76" s="54"/>
      <c r="D76" s="54"/>
      <c r="E76" s="54"/>
      <c r="F76" s="55"/>
      <c r="G76" s="38" t="str">
        <f t="shared" ca="1" si="0"/>
        <v/>
      </c>
      <c r="H76" s="38" t="str">
        <f>IF(F76="","",VLOOKUP(DATEDIF(F76,DATE(IF(MONTH("2025/4/2")&lt;=3,YEAR("2025/4/2")-1,YEAR("2025/4/2")),4,1),"Y"),{0,"幼児";6,"小１";7,"小２";8,"小３";9,"小４";10,"小５";11,"小６";12,"中１";13,"中２";14,"中３";15,"高校";16,"高校";17,"高校";18,"大学/一般"},2,1))</f>
        <v/>
      </c>
      <c r="I76" s="38" t="str">
        <f t="shared" si="1"/>
        <v/>
      </c>
      <c r="J76" s="54" t="s">
        <v>30</v>
      </c>
      <c r="K76" s="54" t="s">
        <v>30</v>
      </c>
      <c r="L76" s="35">
        <f t="shared" si="2"/>
        <v>0</v>
      </c>
      <c r="M76" s="34" t="s">
        <v>113</v>
      </c>
      <c r="N76" s="34" t="s">
        <v>113</v>
      </c>
      <c r="O76" s="34" t="s">
        <v>113</v>
      </c>
      <c r="P76" s="34" t="s">
        <v>113</v>
      </c>
      <c r="Q76" s="61"/>
      <c r="S76" s="75"/>
    </row>
    <row r="77" spans="1:19" ht="63.75" hidden="1" customHeight="1" x14ac:dyDescent="0.15">
      <c r="A77" s="2">
        <v>55</v>
      </c>
      <c r="B77" s="54"/>
      <c r="C77" s="54"/>
      <c r="D77" s="54"/>
      <c r="E77" s="54"/>
      <c r="F77" s="55"/>
      <c r="G77" s="38" t="str">
        <f t="shared" ca="1" si="0"/>
        <v/>
      </c>
      <c r="H77" s="38" t="str">
        <f>IF(F77="","",VLOOKUP(DATEDIF(F77,DATE(IF(MONTH("2025/4/2")&lt;=3,YEAR("2025/4/2")-1,YEAR("2025/4/2")),4,1),"Y"),{0,"幼児";6,"小１";7,"小２";8,"小３";9,"小４";10,"小５";11,"小６";12,"中１";13,"中２";14,"中３";15,"高校";16,"高校";17,"高校";18,"大学/一般"},2,1))</f>
        <v/>
      </c>
      <c r="I77" s="38" t="str">
        <f t="shared" si="1"/>
        <v/>
      </c>
      <c r="J77" s="54" t="s">
        <v>30</v>
      </c>
      <c r="K77" s="54" t="s">
        <v>30</v>
      </c>
      <c r="L77" s="35">
        <f t="shared" si="2"/>
        <v>0</v>
      </c>
      <c r="M77" s="34" t="s">
        <v>113</v>
      </c>
      <c r="N77" s="34" t="s">
        <v>113</v>
      </c>
      <c r="O77" s="34" t="s">
        <v>113</v>
      </c>
      <c r="P77" s="34" t="s">
        <v>113</v>
      </c>
      <c r="Q77" s="61"/>
      <c r="S77" s="75"/>
    </row>
    <row r="78" spans="1:19" ht="63.75" hidden="1" customHeight="1" x14ac:dyDescent="0.15">
      <c r="A78" s="2">
        <v>56</v>
      </c>
      <c r="B78" s="54"/>
      <c r="C78" s="54"/>
      <c r="D78" s="54"/>
      <c r="E78" s="54"/>
      <c r="F78" s="55"/>
      <c r="G78" s="38" t="str">
        <f t="shared" ca="1" si="0"/>
        <v/>
      </c>
      <c r="H78" s="38" t="str">
        <f>IF(F78="","",VLOOKUP(DATEDIF(F78,DATE(IF(MONTH("2025/4/2")&lt;=3,YEAR("2025/4/2")-1,YEAR("2025/4/2")),4,1),"Y"),{0,"幼児";6,"小１";7,"小２";8,"小３";9,"小４";10,"小５";11,"小６";12,"中１";13,"中２";14,"中３";15,"高校";16,"高校";17,"高校";18,"大学/一般"},2,1))</f>
        <v/>
      </c>
      <c r="I78" s="38" t="str">
        <f t="shared" si="1"/>
        <v/>
      </c>
      <c r="J78" s="54" t="s">
        <v>30</v>
      </c>
      <c r="K78" s="54" t="s">
        <v>30</v>
      </c>
      <c r="L78" s="35">
        <f t="shared" si="2"/>
        <v>0</v>
      </c>
      <c r="M78" s="34" t="s">
        <v>113</v>
      </c>
      <c r="N78" s="34" t="s">
        <v>113</v>
      </c>
      <c r="O78" s="34" t="s">
        <v>113</v>
      </c>
      <c r="P78" s="34" t="s">
        <v>113</v>
      </c>
      <c r="Q78" s="61"/>
      <c r="S78" s="75"/>
    </row>
    <row r="79" spans="1:19" ht="63.75" hidden="1" customHeight="1" x14ac:dyDescent="0.15">
      <c r="A79" s="2">
        <v>57</v>
      </c>
      <c r="B79" s="54"/>
      <c r="C79" s="54"/>
      <c r="D79" s="54"/>
      <c r="E79" s="54"/>
      <c r="F79" s="55"/>
      <c r="G79" s="38" t="str">
        <f t="shared" ca="1" si="0"/>
        <v/>
      </c>
      <c r="H79" s="38" t="str">
        <f>IF(F79="","",VLOOKUP(DATEDIF(F79,DATE(IF(MONTH("2025/4/2")&lt;=3,YEAR("2025/4/2")-1,YEAR("2025/4/2")),4,1),"Y"),{0,"幼児";6,"小１";7,"小２";8,"小３";9,"小４";10,"小５";11,"小６";12,"中１";13,"中２";14,"中３";15,"高校";16,"高校";17,"高校";18,"大学/一般"},2,1))</f>
        <v/>
      </c>
      <c r="I79" s="38" t="str">
        <f t="shared" si="1"/>
        <v/>
      </c>
      <c r="J79" s="54" t="s">
        <v>30</v>
      </c>
      <c r="K79" s="54" t="s">
        <v>30</v>
      </c>
      <c r="L79" s="35">
        <f t="shared" si="2"/>
        <v>0</v>
      </c>
      <c r="M79" s="34" t="s">
        <v>113</v>
      </c>
      <c r="N79" s="34" t="s">
        <v>113</v>
      </c>
      <c r="O79" s="34" t="s">
        <v>113</v>
      </c>
      <c r="P79" s="34" t="s">
        <v>113</v>
      </c>
      <c r="Q79" s="61"/>
      <c r="S79" s="75"/>
    </row>
    <row r="80" spans="1:19" ht="63.75" hidden="1" customHeight="1" x14ac:dyDescent="0.15">
      <c r="A80" s="2">
        <v>58</v>
      </c>
      <c r="B80" s="54"/>
      <c r="C80" s="54"/>
      <c r="D80" s="54"/>
      <c r="E80" s="54"/>
      <c r="F80" s="55"/>
      <c r="G80" s="38" t="str">
        <f t="shared" ca="1" si="0"/>
        <v/>
      </c>
      <c r="H80" s="38" t="str">
        <f>IF(F80="","",VLOOKUP(DATEDIF(F80,DATE(IF(MONTH("2025/4/2")&lt;=3,YEAR("2025/4/2")-1,YEAR("2025/4/2")),4,1),"Y"),{0,"幼児";6,"小１";7,"小２";8,"小３";9,"小４";10,"小５";11,"小６";12,"中１";13,"中２";14,"中３";15,"高校";16,"高校";17,"高校";18,"大学/一般"},2,1))</f>
        <v/>
      </c>
      <c r="I80" s="38" t="str">
        <f t="shared" si="1"/>
        <v/>
      </c>
      <c r="J80" s="54" t="s">
        <v>30</v>
      </c>
      <c r="K80" s="54" t="s">
        <v>30</v>
      </c>
      <c r="L80" s="35">
        <f t="shared" si="2"/>
        <v>0</v>
      </c>
      <c r="M80" s="34" t="s">
        <v>113</v>
      </c>
      <c r="N80" s="34" t="s">
        <v>113</v>
      </c>
      <c r="O80" s="34" t="s">
        <v>113</v>
      </c>
      <c r="P80" s="34" t="s">
        <v>113</v>
      </c>
      <c r="Q80" s="61"/>
      <c r="S80" s="75"/>
    </row>
    <row r="81" spans="1:19" ht="63.75" hidden="1" customHeight="1" x14ac:dyDescent="0.15">
      <c r="A81" s="2">
        <v>59</v>
      </c>
      <c r="B81" s="54"/>
      <c r="C81" s="54"/>
      <c r="D81" s="54"/>
      <c r="E81" s="54"/>
      <c r="F81" s="55"/>
      <c r="G81" s="38" t="str">
        <f t="shared" ca="1" si="0"/>
        <v/>
      </c>
      <c r="H81" s="38" t="str">
        <f>IF(F81="","",VLOOKUP(DATEDIF(F81,DATE(IF(MONTH("2025/4/2")&lt;=3,YEAR("2025/4/2")-1,YEAR("2025/4/2")),4,1),"Y"),{0,"幼児";6,"小１";7,"小２";8,"小３";9,"小４";10,"小５";11,"小６";12,"中１";13,"中２";14,"中３";15,"高校";16,"高校";17,"高校";18,"大学/一般"},2,1))</f>
        <v/>
      </c>
      <c r="I81" s="38" t="str">
        <f t="shared" si="1"/>
        <v/>
      </c>
      <c r="J81" s="54" t="s">
        <v>30</v>
      </c>
      <c r="K81" s="54" t="s">
        <v>30</v>
      </c>
      <c r="L81" s="35">
        <f t="shared" si="2"/>
        <v>0</v>
      </c>
      <c r="M81" s="34" t="s">
        <v>113</v>
      </c>
      <c r="N81" s="34" t="s">
        <v>113</v>
      </c>
      <c r="O81" s="34" t="s">
        <v>113</v>
      </c>
      <c r="P81" s="34" t="s">
        <v>113</v>
      </c>
      <c r="Q81" s="61"/>
      <c r="S81" s="75"/>
    </row>
    <row r="82" spans="1:19" ht="63.75" hidden="1" customHeight="1" x14ac:dyDescent="0.15">
      <c r="A82" s="2">
        <v>60</v>
      </c>
      <c r="B82" s="54"/>
      <c r="C82" s="54"/>
      <c r="D82" s="54"/>
      <c r="E82" s="54"/>
      <c r="F82" s="55"/>
      <c r="G82" s="38" t="str">
        <f t="shared" ca="1" si="0"/>
        <v/>
      </c>
      <c r="H82" s="38" t="str">
        <f>IF(F82="","",VLOOKUP(DATEDIF(F82,DATE(IF(MONTH("2025/4/2")&lt;=3,YEAR("2025/4/2")-1,YEAR("2025/4/2")),4,1),"Y"),{0,"幼児";6,"小１";7,"小２";8,"小３";9,"小４";10,"小５";11,"小６";12,"中１";13,"中２";14,"中３";15,"高校";16,"高校";17,"高校";18,"大学/一般"},2,1))</f>
        <v/>
      </c>
      <c r="I82" s="38" t="str">
        <f t="shared" si="1"/>
        <v/>
      </c>
      <c r="J82" s="54" t="s">
        <v>30</v>
      </c>
      <c r="K82" s="54" t="s">
        <v>30</v>
      </c>
      <c r="L82" s="35">
        <f t="shared" si="2"/>
        <v>0</v>
      </c>
      <c r="M82" s="34" t="s">
        <v>113</v>
      </c>
      <c r="N82" s="34" t="s">
        <v>113</v>
      </c>
      <c r="O82" s="34" t="s">
        <v>113</v>
      </c>
      <c r="P82" s="34" t="s">
        <v>113</v>
      </c>
      <c r="Q82" s="61"/>
      <c r="S82" s="75"/>
    </row>
    <row r="83" spans="1:19" ht="63.75" hidden="1" customHeight="1" x14ac:dyDescent="0.15">
      <c r="A83" s="2">
        <v>61</v>
      </c>
      <c r="B83" s="54"/>
      <c r="C83" s="54"/>
      <c r="D83" s="54"/>
      <c r="E83" s="54"/>
      <c r="F83" s="55"/>
      <c r="G83" s="38" t="str">
        <f t="shared" ca="1" si="0"/>
        <v/>
      </c>
      <c r="H83" s="38" t="str">
        <f>IF(F83="","",VLOOKUP(DATEDIF(F83,DATE(IF(MONTH("2025/4/2")&lt;=3,YEAR("2025/4/2")-1,YEAR("2025/4/2")),4,1),"Y"),{0,"幼児";6,"小１";7,"小２";8,"小３";9,"小４";10,"小５";11,"小６";12,"中１";13,"中２";14,"中３";15,"高校";16,"高校";17,"高校";18,"大学/一般"},2,1))</f>
        <v/>
      </c>
      <c r="I83" s="38" t="str">
        <f t="shared" si="1"/>
        <v/>
      </c>
      <c r="J83" s="54" t="s">
        <v>30</v>
      </c>
      <c r="K83" s="54" t="s">
        <v>30</v>
      </c>
      <c r="L83" s="35">
        <f t="shared" si="2"/>
        <v>0</v>
      </c>
      <c r="M83" s="34" t="s">
        <v>113</v>
      </c>
      <c r="N83" s="34" t="s">
        <v>113</v>
      </c>
      <c r="O83" s="34" t="s">
        <v>113</v>
      </c>
      <c r="P83" s="34" t="s">
        <v>113</v>
      </c>
      <c r="Q83" s="61"/>
      <c r="S83" s="75"/>
    </row>
    <row r="84" spans="1:19" ht="63.75" hidden="1" customHeight="1" x14ac:dyDescent="0.15">
      <c r="A84" s="2">
        <v>62</v>
      </c>
      <c r="B84" s="54"/>
      <c r="C84" s="54"/>
      <c r="D84" s="54"/>
      <c r="E84" s="54"/>
      <c r="F84" s="55"/>
      <c r="G84" s="38" t="str">
        <f t="shared" ca="1" si="0"/>
        <v/>
      </c>
      <c r="H84" s="38" t="str">
        <f>IF(F84="","",VLOOKUP(DATEDIF(F84,DATE(IF(MONTH("2025/4/2")&lt;=3,YEAR("2025/4/2")-1,YEAR("2025/4/2")),4,1),"Y"),{0,"幼児";6,"小１";7,"小２";8,"小３";9,"小４";10,"小５";11,"小６";12,"中１";13,"中２";14,"中３";15,"高校";16,"高校";17,"高校";18,"大学/一般"},2,1))</f>
        <v/>
      </c>
      <c r="I84" s="38" t="str">
        <f t="shared" si="1"/>
        <v/>
      </c>
      <c r="J84" s="54" t="s">
        <v>30</v>
      </c>
      <c r="K84" s="54" t="s">
        <v>30</v>
      </c>
      <c r="L84" s="35">
        <f t="shared" si="2"/>
        <v>0</v>
      </c>
      <c r="M84" s="34" t="s">
        <v>113</v>
      </c>
      <c r="N84" s="34" t="s">
        <v>113</v>
      </c>
      <c r="O84" s="34" t="s">
        <v>113</v>
      </c>
      <c r="P84" s="34" t="s">
        <v>113</v>
      </c>
      <c r="Q84" s="61"/>
      <c r="S84" s="75"/>
    </row>
    <row r="85" spans="1:19" ht="63.75" hidden="1" customHeight="1" x14ac:dyDescent="0.15">
      <c r="A85" s="2">
        <v>63</v>
      </c>
      <c r="B85" s="54"/>
      <c r="C85" s="54"/>
      <c r="D85" s="54"/>
      <c r="E85" s="54"/>
      <c r="F85" s="55"/>
      <c r="G85" s="38" t="str">
        <f t="shared" ca="1" si="0"/>
        <v/>
      </c>
      <c r="H85" s="38" t="str">
        <f>IF(F85="","",VLOOKUP(DATEDIF(F85,DATE(IF(MONTH("2025/4/2")&lt;=3,YEAR("2025/4/2")-1,YEAR("2025/4/2")),4,1),"Y"),{0,"幼児";6,"小１";7,"小２";8,"小３";9,"小４";10,"小５";11,"小６";12,"中１";13,"中２";14,"中３";15,"高校";16,"高校";17,"高校";18,"大学/一般"},2,1))</f>
        <v/>
      </c>
      <c r="I85" s="38" t="str">
        <f t="shared" si="1"/>
        <v/>
      </c>
      <c r="J85" s="54" t="s">
        <v>30</v>
      </c>
      <c r="K85" s="54" t="s">
        <v>30</v>
      </c>
      <c r="L85" s="35">
        <f t="shared" si="2"/>
        <v>0</v>
      </c>
      <c r="M85" s="34" t="s">
        <v>113</v>
      </c>
      <c r="N85" s="34" t="s">
        <v>113</v>
      </c>
      <c r="O85" s="34" t="s">
        <v>113</v>
      </c>
      <c r="P85" s="34" t="s">
        <v>113</v>
      </c>
      <c r="Q85" s="61"/>
      <c r="S85" s="75"/>
    </row>
    <row r="86" spans="1:19" ht="63.75" hidden="1" customHeight="1" x14ac:dyDescent="0.15">
      <c r="A86" s="2">
        <v>64</v>
      </c>
      <c r="B86" s="54"/>
      <c r="C86" s="54"/>
      <c r="D86" s="54"/>
      <c r="E86" s="54"/>
      <c r="F86" s="55"/>
      <c r="G86" s="38" t="str">
        <f t="shared" ca="1" si="0"/>
        <v/>
      </c>
      <c r="H86" s="38" t="str">
        <f>IF(F86="","",VLOOKUP(DATEDIF(F86,DATE(IF(MONTH("2025/4/2")&lt;=3,YEAR("2025/4/2")-1,YEAR("2025/4/2")),4,1),"Y"),{0,"幼児";6,"小１";7,"小２";8,"小３";9,"小４";10,"小５";11,"小６";12,"中１";13,"中２";14,"中３";15,"高校";16,"高校";17,"高校";18,"大学/一般"},2,1))</f>
        <v/>
      </c>
      <c r="I86" s="38" t="str">
        <f t="shared" si="1"/>
        <v/>
      </c>
      <c r="J86" s="54" t="s">
        <v>30</v>
      </c>
      <c r="K86" s="54" t="s">
        <v>30</v>
      </c>
      <c r="L86" s="35">
        <f t="shared" si="2"/>
        <v>0</v>
      </c>
      <c r="M86" s="34" t="s">
        <v>113</v>
      </c>
      <c r="N86" s="34" t="s">
        <v>113</v>
      </c>
      <c r="O86" s="34" t="s">
        <v>113</v>
      </c>
      <c r="P86" s="34" t="s">
        <v>113</v>
      </c>
      <c r="Q86" s="61"/>
      <c r="S86" s="75"/>
    </row>
    <row r="87" spans="1:19" ht="63.75" hidden="1" customHeight="1" x14ac:dyDescent="0.15">
      <c r="A87" s="2">
        <v>65</v>
      </c>
      <c r="B87" s="54"/>
      <c r="C87" s="54"/>
      <c r="D87" s="54"/>
      <c r="E87" s="54"/>
      <c r="F87" s="55"/>
      <c r="G87" s="38" t="str">
        <f t="shared" ca="1" si="0"/>
        <v/>
      </c>
      <c r="H87" s="38" t="str">
        <f>IF(F87="","",VLOOKUP(DATEDIF(F87,DATE(IF(MONTH("2025/4/2")&lt;=3,YEAR("2025/4/2")-1,YEAR("2025/4/2")),4,1),"Y"),{0,"幼児";6,"小１";7,"小２";8,"小３";9,"小４";10,"小５";11,"小６";12,"中１";13,"中２";14,"中３";15,"高校";16,"高校";17,"高校";18,"大学/一般"},2,1))</f>
        <v/>
      </c>
      <c r="I87" s="38" t="str">
        <f t="shared" si="1"/>
        <v/>
      </c>
      <c r="J87" s="54" t="s">
        <v>30</v>
      </c>
      <c r="K87" s="54" t="s">
        <v>30</v>
      </c>
      <c r="L87" s="35">
        <f t="shared" si="2"/>
        <v>0</v>
      </c>
      <c r="M87" s="34" t="s">
        <v>113</v>
      </c>
      <c r="N87" s="34" t="s">
        <v>113</v>
      </c>
      <c r="O87" s="34" t="s">
        <v>113</v>
      </c>
      <c r="P87" s="34" t="s">
        <v>113</v>
      </c>
      <c r="Q87" s="61"/>
      <c r="S87" s="75"/>
    </row>
    <row r="88" spans="1:19" ht="63.75" hidden="1" customHeight="1" x14ac:dyDescent="0.15">
      <c r="A88" s="2">
        <v>66</v>
      </c>
      <c r="B88" s="54"/>
      <c r="C88" s="54"/>
      <c r="D88" s="54"/>
      <c r="E88" s="54"/>
      <c r="F88" s="55"/>
      <c r="G88" s="38" t="str">
        <f t="shared" ref="G88:G151" ca="1" si="3">IF(F88&lt;&gt;"",DATEDIF(F88,TODAY(),"Y"),"")</f>
        <v/>
      </c>
      <c r="H88" s="38" t="str">
        <f>IF(F88="","",VLOOKUP(DATEDIF(F88,DATE(IF(MONTH("2025/4/2")&lt;=3,YEAR("2025/4/2")-1,YEAR("2025/4/2")),4,1),"Y"),{0,"幼児";6,"小１";7,"小２";8,"小３";9,"小４";10,"小５";11,"小６";12,"中１";13,"中２";14,"中３";15,"高校";16,"高校";17,"高校";18,"大学/一般"},2,1))</f>
        <v/>
      </c>
      <c r="I88" s="38" t="str">
        <f t="shared" ref="I88:I151" si="4">IF(F88="","","新規会員")</f>
        <v/>
      </c>
      <c r="J88" s="54" t="s">
        <v>30</v>
      </c>
      <c r="K88" s="54" t="s">
        <v>30</v>
      </c>
      <c r="L88" s="35">
        <f t="shared" ref="L88:L151" si="5">IF(I88="",0,1000)</f>
        <v>0</v>
      </c>
      <c r="M88" s="34" t="s">
        <v>113</v>
      </c>
      <c r="N88" s="34" t="s">
        <v>113</v>
      </c>
      <c r="O88" s="34" t="s">
        <v>113</v>
      </c>
      <c r="P88" s="34" t="s">
        <v>113</v>
      </c>
      <c r="Q88" s="61"/>
      <c r="S88" s="75"/>
    </row>
    <row r="89" spans="1:19" ht="63.75" hidden="1" customHeight="1" x14ac:dyDescent="0.15">
      <c r="A89" s="2">
        <v>67</v>
      </c>
      <c r="B89" s="54"/>
      <c r="C89" s="54"/>
      <c r="D89" s="54"/>
      <c r="E89" s="54"/>
      <c r="F89" s="55"/>
      <c r="G89" s="38" t="str">
        <f t="shared" ca="1" si="3"/>
        <v/>
      </c>
      <c r="H89" s="38" t="str">
        <f>IF(F89="","",VLOOKUP(DATEDIF(F89,DATE(IF(MONTH("2025/4/2")&lt;=3,YEAR("2025/4/2")-1,YEAR("2025/4/2")),4,1),"Y"),{0,"幼児";6,"小１";7,"小２";8,"小３";9,"小４";10,"小５";11,"小６";12,"中１";13,"中２";14,"中３";15,"高校";16,"高校";17,"高校";18,"大学/一般"},2,1))</f>
        <v/>
      </c>
      <c r="I89" s="38" t="str">
        <f t="shared" si="4"/>
        <v/>
      </c>
      <c r="J89" s="54" t="s">
        <v>30</v>
      </c>
      <c r="K89" s="54" t="s">
        <v>30</v>
      </c>
      <c r="L89" s="35">
        <f t="shared" si="5"/>
        <v>0</v>
      </c>
      <c r="M89" s="34" t="s">
        <v>113</v>
      </c>
      <c r="N89" s="34" t="s">
        <v>113</v>
      </c>
      <c r="O89" s="34" t="s">
        <v>113</v>
      </c>
      <c r="P89" s="34" t="s">
        <v>113</v>
      </c>
      <c r="Q89" s="61"/>
      <c r="S89" s="75"/>
    </row>
    <row r="90" spans="1:19" ht="63.75" hidden="1" customHeight="1" x14ac:dyDescent="0.15">
      <c r="A90" s="2">
        <v>68</v>
      </c>
      <c r="B90" s="54"/>
      <c r="C90" s="54"/>
      <c r="D90" s="54"/>
      <c r="E90" s="54"/>
      <c r="F90" s="55"/>
      <c r="G90" s="38" t="str">
        <f t="shared" ca="1" si="3"/>
        <v/>
      </c>
      <c r="H90" s="38" t="str">
        <f>IF(F90="","",VLOOKUP(DATEDIF(F90,DATE(IF(MONTH("2025/4/2")&lt;=3,YEAR("2025/4/2")-1,YEAR("2025/4/2")),4,1),"Y"),{0,"幼児";6,"小１";7,"小２";8,"小３";9,"小４";10,"小５";11,"小６";12,"中１";13,"中２";14,"中３";15,"高校";16,"高校";17,"高校";18,"大学/一般"},2,1))</f>
        <v/>
      </c>
      <c r="I90" s="38" t="str">
        <f t="shared" si="4"/>
        <v/>
      </c>
      <c r="J90" s="54" t="s">
        <v>30</v>
      </c>
      <c r="K90" s="54" t="s">
        <v>30</v>
      </c>
      <c r="L90" s="35">
        <f t="shared" si="5"/>
        <v>0</v>
      </c>
      <c r="M90" s="34" t="s">
        <v>113</v>
      </c>
      <c r="N90" s="34" t="s">
        <v>113</v>
      </c>
      <c r="O90" s="34" t="s">
        <v>113</v>
      </c>
      <c r="P90" s="34" t="s">
        <v>113</v>
      </c>
      <c r="Q90" s="61"/>
      <c r="S90" s="75"/>
    </row>
    <row r="91" spans="1:19" ht="63.75" hidden="1" customHeight="1" x14ac:dyDescent="0.15">
      <c r="A91" s="2">
        <v>69</v>
      </c>
      <c r="B91" s="54"/>
      <c r="C91" s="54"/>
      <c r="D91" s="54"/>
      <c r="E91" s="54"/>
      <c r="F91" s="55"/>
      <c r="G91" s="38" t="str">
        <f t="shared" ca="1" si="3"/>
        <v/>
      </c>
      <c r="H91" s="38" t="str">
        <f>IF(F91="","",VLOOKUP(DATEDIF(F91,DATE(IF(MONTH("2025/4/2")&lt;=3,YEAR("2025/4/2")-1,YEAR("2025/4/2")),4,1),"Y"),{0,"幼児";6,"小１";7,"小２";8,"小３";9,"小４";10,"小５";11,"小６";12,"中１";13,"中２";14,"中３";15,"高校";16,"高校";17,"高校";18,"大学/一般"},2,1))</f>
        <v/>
      </c>
      <c r="I91" s="38" t="str">
        <f t="shared" si="4"/>
        <v/>
      </c>
      <c r="J91" s="54" t="s">
        <v>30</v>
      </c>
      <c r="K91" s="54" t="s">
        <v>30</v>
      </c>
      <c r="L91" s="35">
        <f t="shared" si="5"/>
        <v>0</v>
      </c>
      <c r="M91" s="34" t="s">
        <v>113</v>
      </c>
      <c r="N91" s="34" t="s">
        <v>113</v>
      </c>
      <c r="O91" s="34" t="s">
        <v>113</v>
      </c>
      <c r="P91" s="34" t="s">
        <v>113</v>
      </c>
      <c r="Q91" s="61"/>
      <c r="S91" s="75"/>
    </row>
    <row r="92" spans="1:19" ht="63.75" hidden="1" customHeight="1" x14ac:dyDescent="0.15">
      <c r="A92" s="2">
        <v>70</v>
      </c>
      <c r="B92" s="54"/>
      <c r="C92" s="54"/>
      <c r="D92" s="54"/>
      <c r="E92" s="54"/>
      <c r="F92" s="55"/>
      <c r="G92" s="38" t="str">
        <f t="shared" ca="1" si="3"/>
        <v/>
      </c>
      <c r="H92" s="38" t="str">
        <f>IF(F92="","",VLOOKUP(DATEDIF(F92,DATE(IF(MONTH("2025/4/2")&lt;=3,YEAR("2025/4/2")-1,YEAR("2025/4/2")),4,1),"Y"),{0,"幼児";6,"小１";7,"小２";8,"小３";9,"小４";10,"小５";11,"小６";12,"中１";13,"中２";14,"中３";15,"高校";16,"高校";17,"高校";18,"大学/一般"},2,1))</f>
        <v/>
      </c>
      <c r="I92" s="38" t="str">
        <f t="shared" si="4"/>
        <v/>
      </c>
      <c r="J92" s="54" t="s">
        <v>30</v>
      </c>
      <c r="K92" s="54" t="s">
        <v>30</v>
      </c>
      <c r="L92" s="35">
        <f t="shared" si="5"/>
        <v>0</v>
      </c>
      <c r="M92" s="34" t="s">
        <v>113</v>
      </c>
      <c r="N92" s="34" t="s">
        <v>113</v>
      </c>
      <c r="O92" s="34" t="s">
        <v>113</v>
      </c>
      <c r="P92" s="34" t="s">
        <v>113</v>
      </c>
      <c r="Q92" s="61"/>
      <c r="S92" s="75"/>
    </row>
    <row r="93" spans="1:19" ht="63.75" hidden="1" customHeight="1" x14ac:dyDescent="0.15">
      <c r="A93" s="2">
        <v>71</v>
      </c>
      <c r="B93" s="54"/>
      <c r="C93" s="54"/>
      <c r="D93" s="54"/>
      <c r="E93" s="54"/>
      <c r="F93" s="55"/>
      <c r="G93" s="38" t="str">
        <f t="shared" ca="1" si="3"/>
        <v/>
      </c>
      <c r="H93" s="38" t="str">
        <f>IF(F93="","",VLOOKUP(DATEDIF(F93,DATE(IF(MONTH("2025/4/2")&lt;=3,YEAR("2025/4/2")-1,YEAR("2025/4/2")),4,1),"Y"),{0,"幼児";6,"小１";7,"小２";8,"小３";9,"小４";10,"小５";11,"小６";12,"中１";13,"中２";14,"中３";15,"高校";16,"高校";17,"高校";18,"大学/一般"},2,1))</f>
        <v/>
      </c>
      <c r="I93" s="38" t="str">
        <f t="shared" si="4"/>
        <v/>
      </c>
      <c r="J93" s="54" t="s">
        <v>30</v>
      </c>
      <c r="K93" s="54" t="s">
        <v>30</v>
      </c>
      <c r="L93" s="35">
        <f t="shared" si="5"/>
        <v>0</v>
      </c>
      <c r="M93" s="34" t="s">
        <v>113</v>
      </c>
      <c r="N93" s="34" t="s">
        <v>113</v>
      </c>
      <c r="O93" s="34" t="s">
        <v>113</v>
      </c>
      <c r="P93" s="34" t="s">
        <v>113</v>
      </c>
      <c r="Q93" s="61"/>
      <c r="S93" s="75"/>
    </row>
    <row r="94" spans="1:19" ht="63.75" hidden="1" customHeight="1" x14ac:dyDescent="0.15">
      <c r="A94" s="2">
        <v>72</v>
      </c>
      <c r="B94" s="54"/>
      <c r="C94" s="54"/>
      <c r="D94" s="54"/>
      <c r="E94" s="54"/>
      <c r="F94" s="55"/>
      <c r="G94" s="38" t="str">
        <f t="shared" ca="1" si="3"/>
        <v/>
      </c>
      <c r="H94" s="38" t="str">
        <f>IF(F94="","",VLOOKUP(DATEDIF(F94,DATE(IF(MONTH("2025/4/2")&lt;=3,YEAR("2025/4/2")-1,YEAR("2025/4/2")),4,1),"Y"),{0,"幼児";6,"小１";7,"小２";8,"小３";9,"小４";10,"小５";11,"小６";12,"中１";13,"中２";14,"中３";15,"高校";16,"高校";17,"高校";18,"大学/一般"},2,1))</f>
        <v/>
      </c>
      <c r="I94" s="38" t="str">
        <f t="shared" si="4"/>
        <v/>
      </c>
      <c r="J94" s="54" t="s">
        <v>30</v>
      </c>
      <c r="K94" s="54" t="s">
        <v>30</v>
      </c>
      <c r="L94" s="35">
        <f t="shared" si="5"/>
        <v>0</v>
      </c>
      <c r="M94" s="34" t="s">
        <v>113</v>
      </c>
      <c r="N94" s="34" t="s">
        <v>113</v>
      </c>
      <c r="O94" s="34" t="s">
        <v>113</v>
      </c>
      <c r="P94" s="34" t="s">
        <v>113</v>
      </c>
      <c r="Q94" s="61"/>
      <c r="S94" s="75"/>
    </row>
    <row r="95" spans="1:19" ht="63.75" hidden="1" customHeight="1" x14ac:dyDescent="0.15">
      <c r="A95" s="2">
        <v>73</v>
      </c>
      <c r="B95" s="54"/>
      <c r="C95" s="54"/>
      <c r="D95" s="54"/>
      <c r="E95" s="54"/>
      <c r="F95" s="55"/>
      <c r="G95" s="38" t="str">
        <f t="shared" ca="1" si="3"/>
        <v/>
      </c>
      <c r="H95" s="38" t="str">
        <f>IF(F95="","",VLOOKUP(DATEDIF(F95,DATE(IF(MONTH("2025/4/2")&lt;=3,YEAR("2025/4/2")-1,YEAR("2025/4/2")),4,1),"Y"),{0,"幼児";6,"小１";7,"小２";8,"小３";9,"小４";10,"小５";11,"小６";12,"中１";13,"中２";14,"中３";15,"高校";16,"高校";17,"高校";18,"大学/一般"},2,1))</f>
        <v/>
      </c>
      <c r="I95" s="38" t="str">
        <f t="shared" si="4"/>
        <v/>
      </c>
      <c r="J95" s="54" t="s">
        <v>30</v>
      </c>
      <c r="K95" s="54" t="s">
        <v>30</v>
      </c>
      <c r="L95" s="35">
        <f t="shared" si="5"/>
        <v>0</v>
      </c>
      <c r="M95" s="34" t="s">
        <v>113</v>
      </c>
      <c r="N95" s="34" t="s">
        <v>113</v>
      </c>
      <c r="O95" s="34" t="s">
        <v>113</v>
      </c>
      <c r="P95" s="34" t="s">
        <v>113</v>
      </c>
      <c r="Q95" s="61"/>
      <c r="S95" s="75"/>
    </row>
    <row r="96" spans="1:19" ht="63.75" hidden="1" customHeight="1" x14ac:dyDescent="0.15">
      <c r="A96" s="2">
        <v>74</v>
      </c>
      <c r="B96" s="54"/>
      <c r="C96" s="54"/>
      <c r="D96" s="54"/>
      <c r="E96" s="54"/>
      <c r="F96" s="55"/>
      <c r="G96" s="38" t="str">
        <f t="shared" ca="1" si="3"/>
        <v/>
      </c>
      <c r="H96" s="38" t="str">
        <f>IF(F96="","",VLOOKUP(DATEDIF(F96,DATE(IF(MONTH("2025/4/2")&lt;=3,YEAR("2025/4/2")-1,YEAR("2025/4/2")),4,1),"Y"),{0,"幼児";6,"小１";7,"小２";8,"小３";9,"小４";10,"小５";11,"小６";12,"中１";13,"中２";14,"中３";15,"高校";16,"高校";17,"高校";18,"大学/一般"},2,1))</f>
        <v/>
      </c>
      <c r="I96" s="38" t="str">
        <f t="shared" si="4"/>
        <v/>
      </c>
      <c r="J96" s="54" t="s">
        <v>30</v>
      </c>
      <c r="K96" s="54" t="s">
        <v>30</v>
      </c>
      <c r="L96" s="35">
        <f t="shared" si="5"/>
        <v>0</v>
      </c>
      <c r="M96" s="34" t="s">
        <v>113</v>
      </c>
      <c r="N96" s="34" t="s">
        <v>113</v>
      </c>
      <c r="O96" s="34" t="s">
        <v>113</v>
      </c>
      <c r="P96" s="34" t="s">
        <v>113</v>
      </c>
      <c r="Q96" s="61"/>
      <c r="S96" s="75"/>
    </row>
    <row r="97" spans="1:19" ht="63.75" hidden="1" customHeight="1" x14ac:dyDescent="0.15">
      <c r="A97" s="2">
        <v>75</v>
      </c>
      <c r="B97" s="54"/>
      <c r="C97" s="54"/>
      <c r="D97" s="54"/>
      <c r="E97" s="54"/>
      <c r="F97" s="55"/>
      <c r="G97" s="38" t="str">
        <f t="shared" ca="1" si="3"/>
        <v/>
      </c>
      <c r="H97" s="38" t="str">
        <f>IF(F97="","",VLOOKUP(DATEDIF(F97,DATE(IF(MONTH("2025/4/2")&lt;=3,YEAR("2025/4/2")-1,YEAR("2025/4/2")),4,1),"Y"),{0,"幼児";6,"小１";7,"小２";8,"小３";9,"小４";10,"小５";11,"小６";12,"中１";13,"中２";14,"中３";15,"高校";16,"高校";17,"高校";18,"大学/一般"},2,1))</f>
        <v/>
      </c>
      <c r="I97" s="38" t="str">
        <f t="shared" si="4"/>
        <v/>
      </c>
      <c r="J97" s="54" t="s">
        <v>30</v>
      </c>
      <c r="K97" s="54" t="s">
        <v>30</v>
      </c>
      <c r="L97" s="35">
        <f t="shared" si="5"/>
        <v>0</v>
      </c>
      <c r="M97" s="34" t="s">
        <v>113</v>
      </c>
      <c r="N97" s="34" t="s">
        <v>113</v>
      </c>
      <c r="O97" s="34" t="s">
        <v>113</v>
      </c>
      <c r="P97" s="34" t="s">
        <v>113</v>
      </c>
      <c r="Q97" s="61"/>
      <c r="S97" s="75"/>
    </row>
    <row r="98" spans="1:19" ht="63.75" hidden="1" customHeight="1" x14ac:dyDescent="0.15">
      <c r="A98" s="2">
        <v>76</v>
      </c>
      <c r="B98" s="54"/>
      <c r="C98" s="54"/>
      <c r="D98" s="54"/>
      <c r="E98" s="54"/>
      <c r="F98" s="55"/>
      <c r="G98" s="38" t="str">
        <f t="shared" ca="1" si="3"/>
        <v/>
      </c>
      <c r="H98" s="38" t="str">
        <f>IF(F98="","",VLOOKUP(DATEDIF(F98,DATE(IF(MONTH("2025/4/2")&lt;=3,YEAR("2025/4/2")-1,YEAR("2025/4/2")),4,1),"Y"),{0,"幼児";6,"小１";7,"小２";8,"小３";9,"小４";10,"小５";11,"小６";12,"中１";13,"中２";14,"中３";15,"高校";16,"高校";17,"高校";18,"大学/一般"},2,1))</f>
        <v/>
      </c>
      <c r="I98" s="38" t="str">
        <f t="shared" si="4"/>
        <v/>
      </c>
      <c r="J98" s="54" t="s">
        <v>30</v>
      </c>
      <c r="K98" s="54" t="s">
        <v>30</v>
      </c>
      <c r="L98" s="35">
        <f t="shared" si="5"/>
        <v>0</v>
      </c>
      <c r="M98" s="34" t="s">
        <v>113</v>
      </c>
      <c r="N98" s="34" t="s">
        <v>113</v>
      </c>
      <c r="O98" s="34" t="s">
        <v>113</v>
      </c>
      <c r="P98" s="34" t="s">
        <v>113</v>
      </c>
      <c r="Q98" s="61"/>
      <c r="S98" s="75"/>
    </row>
    <row r="99" spans="1:19" ht="63.75" hidden="1" customHeight="1" x14ac:dyDescent="0.15">
      <c r="A99" s="2">
        <v>77</v>
      </c>
      <c r="B99" s="54"/>
      <c r="C99" s="54"/>
      <c r="D99" s="54"/>
      <c r="E99" s="54"/>
      <c r="F99" s="55"/>
      <c r="G99" s="38" t="str">
        <f t="shared" ca="1" si="3"/>
        <v/>
      </c>
      <c r="H99" s="38" t="str">
        <f>IF(F99="","",VLOOKUP(DATEDIF(F99,DATE(IF(MONTH("2025/4/2")&lt;=3,YEAR("2025/4/2")-1,YEAR("2025/4/2")),4,1),"Y"),{0,"幼児";6,"小１";7,"小２";8,"小３";9,"小４";10,"小５";11,"小６";12,"中１";13,"中２";14,"中３";15,"高校";16,"高校";17,"高校";18,"大学/一般"},2,1))</f>
        <v/>
      </c>
      <c r="I99" s="38" t="str">
        <f t="shared" si="4"/>
        <v/>
      </c>
      <c r="J99" s="54" t="s">
        <v>30</v>
      </c>
      <c r="K99" s="54" t="s">
        <v>30</v>
      </c>
      <c r="L99" s="35">
        <f t="shared" si="5"/>
        <v>0</v>
      </c>
      <c r="M99" s="34" t="s">
        <v>113</v>
      </c>
      <c r="N99" s="34" t="s">
        <v>113</v>
      </c>
      <c r="O99" s="34" t="s">
        <v>113</v>
      </c>
      <c r="P99" s="34" t="s">
        <v>113</v>
      </c>
      <c r="Q99" s="61"/>
      <c r="S99" s="75"/>
    </row>
    <row r="100" spans="1:19" ht="63.75" hidden="1" customHeight="1" x14ac:dyDescent="0.15">
      <c r="A100" s="2">
        <v>78</v>
      </c>
      <c r="B100" s="54"/>
      <c r="C100" s="54"/>
      <c r="D100" s="54"/>
      <c r="E100" s="54"/>
      <c r="F100" s="55"/>
      <c r="G100" s="38" t="str">
        <f t="shared" ca="1" si="3"/>
        <v/>
      </c>
      <c r="H100" s="38" t="str">
        <f>IF(F100="","",VLOOKUP(DATEDIF(F100,DATE(IF(MONTH("2025/4/2")&lt;=3,YEAR("2025/4/2")-1,YEAR("2025/4/2")),4,1),"Y"),{0,"幼児";6,"小１";7,"小２";8,"小３";9,"小４";10,"小５";11,"小６";12,"中１";13,"中２";14,"中３";15,"高校";16,"高校";17,"高校";18,"大学/一般"},2,1))</f>
        <v/>
      </c>
      <c r="I100" s="38" t="str">
        <f t="shared" si="4"/>
        <v/>
      </c>
      <c r="J100" s="54" t="s">
        <v>30</v>
      </c>
      <c r="K100" s="54" t="s">
        <v>30</v>
      </c>
      <c r="L100" s="35">
        <f t="shared" si="5"/>
        <v>0</v>
      </c>
      <c r="M100" s="34" t="s">
        <v>113</v>
      </c>
      <c r="N100" s="34" t="s">
        <v>113</v>
      </c>
      <c r="O100" s="34" t="s">
        <v>113</v>
      </c>
      <c r="P100" s="34" t="s">
        <v>113</v>
      </c>
      <c r="Q100" s="61"/>
      <c r="S100" s="75"/>
    </row>
    <row r="101" spans="1:19" ht="63.75" hidden="1" customHeight="1" x14ac:dyDescent="0.15">
      <c r="A101" s="2">
        <v>79</v>
      </c>
      <c r="B101" s="54"/>
      <c r="C101" s="54"/>
      <c r="D101" s="54"/>
      <c r="E101" s="54"/>
      <c r="F101" s="55"/>
      <c r="G101" s="38" t="str">
        <f t="shared" ca="1" si="3"/>
        <v/>
      </c>
      <c r="H101" s="38" t="str">
        <f>IF(F101="","",VLOOKUP(DATEDIF(F101,DATE(IF(MONTH("2025/4/2")&lt;=3,YEAR("2025/4/2")-1,YEAR("2025/4/2")),4,1),"Y"),{0,"幼児";6,"小１";7,"小２";8,"小３";9,"小４";10,"小５";11,"小６";12,"中１";13,"中２";14,"中３";15,"高校";16,"高校";17,"高校";18,"大学/一般"},2,1))</f>
        <v/>
      </c>
      <c r="I101" s="38" t="str">
        <f t="shared" si="4"/>
        <v/>
      </c>
      <c r="J101" s="54" t="s">
        <v>30</v>
      </c>
      <c r="K101" s="54" t="s">
        <v>30</v>
      </c>
      <c r="L101" s="35">
        <f t="shared" si="5"/>
        <v>0</v>
      </c>
      <c r="M101" s="34" t="s">
        <v>113</v>
      </c>
      <c r="N101" s="34" t="s">
        <v>113</v>
      </c>
      <c r="O101" s="34" t="s">
        <v>113</v>
      </c>
      <c r="P101" s="34" t="s">
        <v>113</v>
      </c>
      <c r="Q101" s="61"/>
      <c r="S101" s="75"/>
    </row>
    <row r="102" spans="1:19" ht="63.75" hidden="1" customHeight="1" x14ac:dyDescent="0.15">
      <c r="A102" s="2">
        <v>80</v>
      </c>
      <c r="B102" s="54"/>
      <c r="C102" s="54"/>
      <c r="D102" s="54"/>
      <c r="E102" s="54"/>
      <c r="F102" s="55"/>
      <c r="G102" s="38" t="str">
        <f t="shared" ca="1" si="3"/>
        <v/>
      </c>
      <c r="H102" s="38" t="str">
        <f>IF(F102="","",VLOOKUP(DATEDIF(F102,DATE(IF(MONTH("2025/4/2")&lt;=3,YEAR("2025/4/2")-1,YEAR("2025/4/2")),4,1),"Y"),{0,"幼児";6,"小１";7,"小２";8,"小３";9,"小４";10,"小５";11,"小６";12,"中１";13,"中２";14,"中３";15,"高校";16,"高校";17,"高校";18,"大学/一般"},2,1))</f>
        <v/>
      </c>
      <c r="I102" s="38" t="str">
        <f t="shared" si="4"/>
        <v/>
      </c>
      <c r="J102" s="54" t="s">
        <v>30</v>
      </c>
      <c r="K102" s="54" t="s">
        <v>30</v>
      </c>
      <c r="L102" s="35">
        <f t="shared" si="5"/>
        <v>0</v>
      </c>
      <c r="M102" s="34" t="s">
        <v>113</v>
      </c>
      <c r="N102" s="34" t="s">
        <v>113</v>
      </c>
      <c r="O102" s="34" t="s">
        <v>113</v>
      </c>
      <c r="P102" s="34" t="s">
        <v>113</v>
      </c>
      <c r="Q102" s="61"/>
      <c r="S102" s="75"/>
    </row>
    <row r="103" spans="1:19" ht="63.75" hidden="1" customHeight="1" x14ac:dyDescent="0.15">
      <c r="A103" s="2">
        <v>81</v>
      </c>
      <c r="B103" s="54"/>
      <c r="C103" s="54"/>
      <c r="D103" s="54"/>
      <c r="E103" s="54"/>
      <c r="F103" s="55"/>
      <c r="G103" s="38" t="str">
        <f t="shared" ca="1" si="3"/>
        <v/>
      </c>
      <c r="H103" s="38" t="str">
        <f>IF(F103="","",VLOOKUP(DATEDIF(F103,DATE(IF(MONTH("2025/4/2")&lt;=3,YEAR("2025/4/2")-1,YEAR("2025/4/2")),4,1),"Y"),{0,"幼児";6,"小１";7,"小２";8,"小３";9,"小４";10,"小５";11,"小６";12,"中１";13,"中２";14,"中３";15,"高校";16,"高校";17,"高校";18,"大学/一般"},2,1))</f>
        <v/>
      </c>
      <c r="I103" s="38" t="str">
        <f t="shared" si="4"/>
        <v/>
      </c>
      <c r="J103" s="54" t="s">
        <v>30</v>
      </c>
      <c r="K103" s="54" t="s">
        <v>30</v>
      </c>
      <c r="L103" s="35">
        <f t="shared" si="5"/>
        <v>0</v>
      </c>
      <c r="M103" s="34" t="s">
        <v>113</v>
      </c>
      <c r="N103" s="34" t="s">
        <v>113</v>
      </c>
      <c r="O103" s="34" t="s">
        <v>113</v>
      </c>
      <c r="P103" s="34" t="s">
        <v>113</v>
      </c>
      <c r="Q103" s="61"/>
      <c r="S103" s="75"/>
    </row>
    <row r="104" spans="1:19" ht="63.75" hidden="1" customHeight="1" x14ac:dyDescent="0.15">
      <c r="A104" s="2">
        <v>82</v>
      </c>
      <c r="B104" s="54"/>
      <c r="C104" s="54"/>
      <c r="D104" s="54"/>
      <c r="E104" s="54"/>
      <c r="F104" s="55"/>
      <c r="G104" s="38" t="str">
        <f t="shared" ca="1" si="3"/>
        <v/>
      </c>
      <c r="H104" s="38" t="str">
        <f>IF(F104="","",VLOOKUP(DATEDIF(F104,DATE(IF(MONTH("2025/4/2")&lt;=3,YEAR("2025/4/2")-1,YEAR("2025/4/2")),4,1),"Y"),{0,"幼児";6,"小１";7,"小２";8,"小３";9,"小４";10,"小５";11,"小６";12,"中１";13,"中２";14,"中３";15,"高校";16,"高校";17,"高校";18,"大学/一般"},2,1))</f>
        <v/>
      </c>
      <c r="I104" s="38" t="str">
        <f t="shared" si="4"/>
        <v/>
      </c>
      <c r="J104" s="54" t="s">
        <v>30</v>
      </c>
      <c r="K104" s="54" t="s">
        <v>30</v>
      </c>
      <c r="L104" s="35">
        <f t="shared" si="5"/>
        <v>0</v>
      </c>
      <c r="M104" s="34" t="s">
        <v>113</v>
      </c>
      <c r="N104" s="34" t="s">
        <v>113</v>
      </c>
      <c r="O104" s="34" t="s">
        <v>113</v>
      </c>
      <c r="P104" s="34" t="s">
        <v>113</v>
      </c>
      <c r="Q104" s="61"/>
      <c r="S104" s="75"/>
    </row>
    <row r="105" spans="1:19" ht="63.75" hidden="1" customHeight="1" x14ac:dyDescent="0.15">
      <c r="A105" s="2">
        <v>83</v>
      </c>
      <c r="B105" s="54"/>
      <c r="C105" s="54"/>
      <c r="D105" s="54"/>
      <c r="E105" s="54"/>
      <c r="F105" s="55"/>
      <c r="G105" s="38" t="str">
        <f t="shared" ca="1" si="3"/>
        <v/>
      </c>
      <c r="H105" s="38" t="str">
        <f>IF(F105="","",VLOOKUP(DATEDIF(F105,DATE(IF(MONTH("2025/4/2")&lt;=3,YEAR("2025/4/2")-1,YEAR("2025/4/2")),4,1),"Y"),{0,"幼児";6,"小１";7,"小２";8,"小３";9,"小４";10,"小５";11,"小６";12,"中１";13,"中２";14,"中３";15,"高校";16,"高校";17,"高校";18,"大学/一般"},2,1))</f>
        <v/>
      </c>
      <c r="I105" s="38" t="str">
        <f t="shared" si="4"/>
        <v/>
      </c>
      <c r="J105" s="54" t="s">
        <v>30</v>
      </c>
      <c r="K105" s="54" t="s">
        <v>30</v>
      </c>
      <c r="L105" s="35">
        <f t="shared" si="5"/>
        <v>0</v>
      </c>
      <c r="M105" s="34" t="s">
        <v>113</v>
      </c>
      <c r="N105" s="34" t="s">
        <v>113</v>
      </c>
      <c r="O105" s="34" t="s">
        <v>113</v>
      </c>
      <c r="P105" s="34" t="s">
        <v>113</v>
      </c>
      <c r="Q105" s="61"/>
      <c r="S105" s="75"/>
    </row>
    <row r="106" spans="1:19" ht="63.75" hidden="1" customHeight="1" x14ac:dyDescent="0.15">
      <c r="A106" s="2">
        <v>84</v>
      </c>
      <c r="B106" s="54"/>
      <c r="C106" s="54"/>
      <c r="D106" s="54"/>
      <c r="E106" s="54"/>
      <c r="F106" s="55"/>
      <c r="G106" s="38" t="str">
        <f t="shared" ca="1" si="3"/>
        <v/>
      </c>
      <c r="H106" s="38" t="str">
        <f>IF(F106="","",VLOOKUP(DATEDIF(F106,DATE(IF(MONTH("2025/4/2")&lt;=3,YEAR("2025/4/2")-1,YEAR("2025/4/2")),4,1),"Y"),{0,"幼児";6,"小１";7,"小２";8,"小３";9,"小４";10,"小５";11,"小６";12,"中１";13,"中２";14,"中３";15,"高校";16,"高校";17,"高校";18,"大学/一般"},2,1))</f>
        <v/>
      </c>
      <c r="I106" s="38" t="str">
        <f t="shared" si="4"/>
        <v/>
      </c>
      <c r="J106" s="54" t="s">
        <v>30</v>
      </c>
      <c r="K106" s="54" t="s">
        <v>30</v>
      </c>
      <c r="L106" s="35">
        <f t="shared" si="5"/>
        <v>0</v>
      </c>
      <c r="M106" s="34" t="s">
        <v>113</v>
      </c>
      <c r="N106" s="34" t="s">
        <v>113</v>
      </c>
      <c r="O106" s="34" t="s">
        <v>113</v>
      </c>
      <c r="P106" s="34" t="s">
        <v>113</v>
      </c>
      <c r="Q106" s="61"/>
      <c r="S106" s="75"/>
    </row>
    <row r="107" spans="1:19" ht="63.75" hidden="1" customHeight="1" x14ac:dyDescent="0.15">
      <c r="A107" s="2">
        <v>85</v>
      </c>
      <c r="B107" s="54"/>
      <c r="C107" s="54"/>
      <c r="D107" s="54"/>
      <c r="E107" s="54"/>
      <c r="F107" s="55"/>
      <c r="G107" s="38" t="str">
        <f t="shared" ca="1" si="3"/>
        <v/>
      </c>
      <c r="H107" s="38" t="str">
        <f>IF(F107="","",VLOOKUP(DATEDIF(F107,DATE(IF(MONTH("2025/4/2")&lt;=3,YEAR("2025/4/2")-1,YEAR("2025/4/2")),4,1),"Y"),{0,"幼児";6,"小１";7,"小２";8,"小３";9,"小４";10,"小５";11,"小６";12,"中１";13,"中２";14,"中３";15,"高校";16,"高校";17,"高校";18,"大学/一般"},2,1))</f>
        <v/>
      </c>
      <c r="I107" s="38" t="str">
        <f t="shared" si="4"/>
        <v/>
      </c>
      <c r="J107" s="54" t="s">
        <v>30</v>
      </c>
      <c r="K107" s="54" t="s">
        <v>30</v>
      </c>
      <c r="L107" s="35">
        <f t="shared" si="5"/>
        <v>0</v>
      </c>
      <c r="M107" s="34" t="s">
        <v>113</v>
      </c>
      <c r="N107" s="34" t="s">
        <v>113</v>
      </c>
      <c r="O107" s="34" t="s">
        <v>113</v>
      </c>
      <c r="P107" s="34" t="s">
        <v>113</v>
      </c>
      <c r="Q107" s="61"/>
      <c r="S107" s="75"/>
    </row>
    <row r="108" spans="1:19" ht="63.75" hidden="1" customHeight="1" x14ac:dyDescent="0.15">
      <c r="A108" s="2">
        <v>86</v>
      </c>
      <c r="B108" s="54"/>
      <c r="C108" s="54"/>
      <c r="D108" s="54"/>
      <c r="E108" s="54"/>
      <c r="F108" s="55"/>
      <c r="G108" s="38" t="str">
        <f t="shared" ca="1" si="3"/>
        <v/>
      </c>
      <c r="H108" s="38" t="str">
        <f>IF(F108="","",VLOOKUP(DATEDIF(F108,DATE(IF(MONTH("2025/4/2")&lt;=3,YEAR("2025/4/2")-1,YEAR("2025/4/2")),4,1),"Y"),{0,"幼児";6,"小１";7,"小２";8,"小３";9,"小４";10,"小５";11,"小６";12,"中１";13,"中２";14,"中３";15,"高校";16,"高校";17,"高校";18,"大学/一般"},2,1))</f>
        <v/>
      </c>
      <c r="I108" s="38" t="str">
        <f t="shared" si="4"/>
        <v/>
      </c>
      <c r="J108" s="54" t="s">
        <v>30</v>
      </c>
      <c r="K108" s="54" t="s">
        <v>30</v>
      </c>
      <c r="L108" s="35">
        <f t="shared" si="5"/>
        <v>0</v>
      </c>
      <c r="M108" s="34" t="s">
        <v>113</v>
      </c>
      <c r="N108" s="34" t="s">
        <v>113</v>
      </c>
      <c r="O108" s="34" t="s">
        <v>113</v>
      </c>
      <c r="P108" s="34" t="s">
        <v>113</v>
      </c>
      <c r="Q108" s="61"/>
      <c r="S108" s="75"/>
    </row>
    <row r="109" spans="1:19" ht="63.75" hidden="1" customHeight="1" x14ac:dyDescent="0.15">
      <c r="A109" s="2">
        <v>87</v>
      </c>
      <c r="B109" s="54"/>
      <c r="C109" s="54"/>
      <c r="D109" s="54"/>
      <c r="E109" s="54"/>
      <c r="F109" s="55"/>
      <c r="G109" s="38" t="str">
        <f t="shared" ca="1" si="3"/>
        <v/>
      </c>
      <c r="H109" s="38" t="str">
        <f>IF(F109="","",VLOOKUP(DATEDIF(F109,DATE(IF(MONTH("2025/4/2")&lt;=3,YEAR("2025/4/2")-1,YEAR("2025/4/2")),4,1),"Y"),{0,"幼児";6,"小１";7,"小２";8,"小３";9,"小４";10,"小５";11,"小６";12,"中１";13,"中２";14,"中３";15,"高校";16,"高校";17,"高校";18,"大学/一般"},2,1))</f>
        <v/>
      </c>
      <c r="I109" s="38" t="str">
        <f t="shared" si="4"/>
        <v/>
      </c>
      <c r="J109" s="54" t="s">
        <v>30</v>
      </c>
      <c r="K109" s="54" t="s">
        <v>30</v>
      </c>
      <c r="L109" s="35">
        <f t="shared" si="5"/>
        <v>0</v>
      </c>
      <c r="M109" s="34" t="s">
        <v>113</v>
      </c>
      <c r="N109" s="34" t="s">
        <v>113</v>
      </c>
      <c r="O109" s="34" t="s">
        <v>113</v>
      </c>
      <c r="P109" s="34" t="s">
        <v>113</v>
      </c>
      <c r="Q109" s="61"/>
      <c r="S109" s="75"/>
    </row>
    <row r="110" spans="1:19" ht="63.75" hidden="1" customHeight="1" x14ac:dyDescent="0.15">
      <c r="A110" s="2">
        <v>88</v>
      </c>
      <c r="B110" s="54"/>
      <c r="C110" s="54"/>
      <c r="D110" s="54"/>
      <c r="E110" s="54"/>
      <c r="F110" s="55"/>
      <c r="G110" s="38" t="str">
        <f t="shared" ca="1" si="3"/>
        <v/>
      </c>
      <c r="H110" s="38" t="str">
        <f>IF(F110="","",VLOOKUP(DATEDIF(F110,DATE(IF(MONTH("2025/4/2")&lt;=3,YEAR("2025/4/2")-1,YEAR("2025/4/2")),4,1),"Y"),{0,"幼児";6,"小１";7,"小２";8,"小３";9,"小４";10,"小５";11,"小６";12,"中１";13,"中２";14,"中３";15,"高校";16,"高校";17,"高校";18,"大学/一般"},2,1))</f>
        <v/>
      </c>
      <c r="I110" s="38" t="str">
        <f t="shared" si="4"/>
        <v/>
      </c>
      <c r="J110" s="54" t="s">
        <v>30</v>
      </c>
      <c r="K110" s="54" t="s">
        <v>30</v>
      </c>
      <c r="L110" s="35">
        <f t="shared" si="5"/>
        <v>0</v>
      </c>
      <c r="M110" s="34" t="s">
        <v>113</v>
      </c>
      <c r="N110" s="34" t="s">
        <v>113</v>
      </c>
      <c r="O110" s="34" t="s">
        <v>113</v>
      </c>
      <c r="P110" s="34" t="s">
        <v>113</v>
      </c>
      <c r="Q110" s="61"/>
      <c r="S110" s="75"/>
    </row>
    <row r="111" spans="1:19" ht="63.75" hidden="1" customHeight="1" x14ac:dyDescent="0.15">
      <c r="A111" s="2">
        <v>89</v>
      </c>
      <c r="B111" s="54"/>
      <c r="C111" s="54"/>
      <c r="D111" s="54"/>
      <c r="E111" s="54"/>
      <c r="F111" s="55"/>
      <c r="G111" s="38" t="str">
        <f t="shared" ca="1" si="3"/>
        <v/>
      </c>
      <c r="H111" s="38" t="str">
        <f>IF(F111="","",VLOOKUP(DATEDIF(F111,DATE(IF(MONTH("2025/4/2")&lt;=3,YEAR("2025/4/2")-1,YEAR("2025/4/2")),4,1),"Y"),{0,"幼児";6,"小１";7,"小２";8,"小３";9,"小４";10,"小５";11,"小６";12,"中１";13,"中２";14,"中３";15,"高校";16,"高校";17,"高校";18,"大学/一般"},2,1))</f>
        <v/>
      </c>
      <c r="I111" s="38" t="str">
        <f t="shared" si="4"/>
        <v/>
      </c>
      <c r="J111" s="54" t="s">
        <v>30</v>
      </c>
      <c r="K111" s="54" t="s">
        <v>30</v>
      </c>
      <c r="L111" s="35">
        <f t="shared" si="5"/>
        <v>0</v>
      </c>
      <c r="M111" s="34" t="s">
        <v>113</v>
      </c>
      <c r="N111" s="34" t="s">
        <v>113</v>
      </c>
      <c r="O111" s="34" t="s">
        <v>113</v>
      </c>
      <c r="P111" s="34" t="s">
        <v>113</v>
      </c>
      <c r="Q111" s="61"/>
      <c r="S111" s="75"/>
    </row>
    <row r="112" spans="1:19" ht="63.75" hidden="1" customHeight="1" x14ac:dyDescent="0.15">
      <c r="A112" s="2">
        <v>90</v>
      </c>
      <c r="B112" s="54"/>
      <c r="C112" s="54"/>
      <c r="D112" s="54"/>
      <c r="E112" s="54"/>
      <c r="F112" s="55"/>
      <c r="G112" s="38" t="str">
        <f t="shared" ca="1" si="3"/>
        <v/>
      </c>
      <c r="H112" s="38" t="str">
        <f>IF(F112="","",VLOOKUP(DATEDIF(F112,DATE(IF(MONTH("2025/4/2")&lt;=3,YEAR("2025/4/2")-1,YEAR("2025/4/2")),4,1),"Y"),{0,"幼児";6,"小１";7,"小２";8,"小３";9,"小４";10,"小５";11,"小６";12,"中１";13,"中２";14,"中３";15,"高校";16,"高校";17,"高校";18,"大学/一般"},2,1))</f>
        <v/>
      </c>
      <c r="I112" s="38" t="str">
        <f t="shared" si="4"/>
        <v/>
      </c>
      <c r="J112" s="54" t="s">
        <v>30</v>
      </c>
      <c r="K112" s="54" t="s">
        <v>30</v>
      </c>
      <c r="L112" s="35">
        <f t="shared" si="5"/>
        <v>0</v>
      </c>
      <c r="M112" s="34" t="s">
        <v>113</v>
      </c>
      <c r="N112" s="34" t="s">
        <v>113</v>
      </c>
      <c r="O112" s="34" t="s">
        <v>113</v>
      </c>
      <c r="P112" s="34" t="s">
        <v>113</v>
      </c>
      <c r="Q112" s="61"/>
      <c r="S112" s="75"/>
    </row>
    <row r="113" spans="1:19" ht="63.75" hidden="1" customHeight="1" x14ac:dyDescent="0.15">
      <c r="A113" s="2">
        <v>91</v>
      </c>
      <c r="B113" s="54"/>
      <c r="C113" s="54"/>
      <c r="D113" s="54"/>
      <c r="E113" s="54"/>
      <c r="F113" s="55"/>
      <c r="G113" s="38" t="str">
        <f t="shared" ca="1" si="3"/>
        <v/>
      </c>
      <c r="H113" s="38" t="str">
        <f>IF(F113="","",VLOOKUP(DATEDIF(F113,DATE(IF(MONTH("2025/4/2")&lt;=3,YEAR("2025/4/2")-1,YEAR("2025/4/2")),4,1),"Y"),{0,"幼児";6,"小１";7,"小２";8,"小３";9,"小４";10,"小５";11,"小６";12,"中１";13,"中２";14,"中３";15,"高校";16,"高校";17,"高校";18,"大学/一般"},2,1))</f>
        <v/>
      </c>
      <c r="I113" s="38" t="str">
        <f t="shared" si="4"/>
        <v/>
      </c>
      <c r="J113" s="54" t="s">
        <v>30</v>
      </c>
      <c r="K113" s="54" t="s">
        <v>30</v>
      </c>
      <c r="L113" s="35">
        <f t="shared" si="5"/>
        <v>0</v>
      </c>
      <c r="M113" s="34" t="s">
        <v>113</v>
      </c>
      <c r="N113" s="34" t="s">
        <v>113</v>
      </c>
      <c r="O113" s="34" t="s">
        <v>113</v>
      </c>
      <c r="P113" s="34" t="s">
        <v>113</v>
      </c>
      <c r="Q113" s="61"/>
      <c r="S113" s="75"/>
    </row>
    <row r="114" spans="1:19" ht="63.75" hidden="1" customHeight="1" x14ac:dyDescent="0.15">
      <c r="A114" s="2">
        <v>92</v>
      </c>
      <c r="B114" s="54"/>
      <c r="C114" s="54"/>
      <c r="D114" s="54"/>
      <c r="E114" s="54"/>
      <c r="F114" s="55"/>
      <c r="G114" s="38" t="str">
        <f t="shared" ca="1" si="3"/>
        <v/>
      </c>
      <c r="H114" s="38" t="str">
        <f>IF(F114="","",VLOOKUP(DATEDIF(F114,DATE(IF(MONTH("2025/4/2")&lt;=3,YEAR("2025/4/2")-1,YEAR("2025/4/2")),4,1),"Y"),{0,"幼児";6,"小１";7,"小２";8,"小３";9,"小４";10,"小５";11,"小６";12,"中１";13,"中２";14,"中３";15,"高校";16,"高校";17,"高校";18,"大学/一般"},2,1))</f>
        <v/>
      </c>
      <c r="I114" s="38" t="str">
        <f t="shared" si="4"/>
        <v/>
      </c>
      <c r="J114" s="54" t="s">
        <v>30</v>
      </c>
      <c r="K114" s="54" t="s">
        <v>30</v>
      </c>
      <c r="L114" s="35">
        <f t="shared" si="5"/>
        <v>0</v>
      </c>
      <c r="M114" s="34" t="s">
        <v>113</v>
      </c>
      <c r="N114" s="34" t="s">
        <v>113</v>
      </c>
      <c r="O114" s="34" t="s">
        <v>113</v>
      </c>
      <c r="P114" s="34" t="s">
        <v>113</v>
      </c>
      <c r="Q114" s="61"/>
      <c r="S114" s="75"/>
    </row>
    <row r="115" spans="1:19" ht="63.75" hidden="1" customHeight="1" x14ac:dyDescent="0.15">
      <c r="A115" s="2">
        <v>93</v>
      </c>
      <c r="B115" s="54"/>
      <c r="C115" s="54"/>
      <c r="D115" s="54"/>
      <c r="E115" s="54"/>
      <c r="F115" s="55"/>
      <c r="G115" s="38" t="str">
        <f t="shared" ca="1" si="3"/>
        <v/>
      </c>
      <c r="H115" s="38" t="str">
        <f>IF(F115="","",VLOOKUP(DATEDIF(F115,DATE(IF(MONTH("2025/4/2")&lt;=3,YEAR("2025/4/2")-1,YEAR("2025/4/2")),4,1),"Y"),{0,"幼児";6,"小１";7,"小２";8,"小３";9,"小４";10,"小５";11,"小６";12,"中１";13,"中２";14,"中３";15,"高校";16,"高校";17,"高校";18,"大学/一般"},2,1))</f>
        <v/>
      </c>
      <c r="I115" s="38" t="str">
        <f t="shared" si="4"/>
        <v/>
      </c>
      <c r="J115" s="54" t="s">
        <v>30</v>
      </c>
      <c r="K115" s="54" t="s">
        <v>30</v>
      </c>
      <c r="L115" s="35">
        <f t="shared" si="5"/>
        <v>0</v>
      </c>
      <c r="M115" s="34" t="s">
        <v>113</v>
      </c>
      <c r="N115" s="34" t="s">
        <v>113</v>
      </c>
      <c r="O115" s="34" t="s">
        <v>113</v>
      </c>
      <c r="P115" s="34" t="s">
        <v>113</v>
      </c>
      <c r="Q115" s="61"/>
      <c r="S115" s="75"/>
    </row>
    <row r="116" spans="1:19" ht="63.75" hidden="1" customHeight="1" x14ac:dyDescent="0.15">
      <c r="A116" s="2">
        <v>94</v>
      </c>
      <c r="B116" s="54"/>
      <c r="C116" s="54"/>
      <c r="D116" s="54"/>
      <c r="E116" s="54"/>
      <c r="F116" s="55"/>
      <c r="G116" s="38" t="str">
        <f t="shared" ca="1" si="3"/>
        <v/>
      </c>
      <c r="H116" s="38" t="str">
        <f>IF(F116="","",VLOOKUP(DATEDIF(F116,DATE(IF(MONTH("2025/4/2")&lt;=3,YEAR("2025/4/2")-1,YEAR("2025/4/2")),4,1),"Y"),{0,"幼児";6,"小１";7,"小２";8,"小３";9,"小４";10,"小５";11,"小６";12,"中１";13,"中２";14,"中３";15,"高校";16,"高校";17,"高校";18,"大学/一般"},2,1))</f>
        <v/>
      </c>
      <c r="I116" s="38" t="str">
        <f t="shared" si="4"/>
        <v/>
      </c>
      <c r="J116" s="54" t="s">
        <v>30</v>
      </c>
      <c r="K116" s="54" t="s">
        <v>30</v>
      </c>
      <c r="L116" s="35">
        <f t="shared" si="5"/>
        <v>0</v>
      </c>
      <c r="M116" s="34" t="s">
        <v>113</v>
      </c>
      <c r="N116" s="34" t="s">
        <v>113</v>
      </c>
      <c r="O116" s="34" t="s">
        <v>113</v>
      </c>
      <c r="P116" s="34" t="s">
        <v>113</v>
      </c>
      <c r="Q116" s="61"/>
      <c r="S116" s="75"/>
    </row>
    <row r="117" spans="1:19" ht="63.75" hidden="1" customHeight="1" x14ac:dyDescent="0.15">
      <c r="A117" s="2">
        <v>95</v>
      </c>
      <c r="B117" s="54"/>
      <c r="C117" s="54"/>
      <c r="D117" s="54"/>
      <c r="E117" s="54"/>
      <c r="F117" s="55"/>
      <c r="G117" s="38" t="str">
        <f t="shared" ca="1" si="3"/>
        <v/>
      </c>
      <c r="H117" s="38" t="str">
        <f>IF(F117="","",VLOOKUP(DATEDIF(F117,DATE(IF(MONTH("2025/4/2")&lt;=3,YEAR("2025/4/2")-1,YEAR("2025/4/2")),4,1),"Y"),{0,"幼児";6,"小１";7,"小２";8,"小３";9,"小４";10,"小５";11,"小６";12,"中１";13,"中２";14,"中３";15,"高校";16,"高校";17,"高校";18,"大学/一般"},2,1))</f>
        <v/>
      </c>
      <c r="I117" s="38" t="str">
        <f t="shared" si="4"/>
        <v/>
      </c>
      <c r="J117" s="54" t="s">
        <v>30</v>
      </c>
      <c r="K117" s="54" t="s">
        <v>30</v>
      </c>
      <c r="L117" s="35">
        <f t="shared" si="5"/>
        <v>0</v>
      </c>
      <c r="M117" s="34" t="s">
        <v>113</v>
      </c>
      <c r="N117" s="34" t="s">
        <v>113</v>
      </c>
      <c r="O117" s="34" t="s">
        <v>113</v>
      </c>
      <c r="P117" s="34" t="s">
        <v>113</v>
      </c>
      <c r="Q117" s="61"/>
      <c r="S117" s="75"/>
    </row>
    <row r="118" spans="1:19" ht="63.75" hidden="1" customHeight="1" x14ac:dyDescent="0.15">
      <c r="A118" s="2">
        <v>96</v>
      </c>
      <c r="B118" s="54"/>
      <c r="C118" s="54"/>
      <c r="D118" s="54"/>
      <c r="E118" s="54"/>
      <c r="F118" s="55"/>
      <c r="G118" s="38" t="str">
        <f t="shared" ca="1" si="3"/>
        <v/>
      </c>
      <c r="H118" s="38" t="str">
        <f>IF(F118="","",VLOOKUP(DATEDIF(F118,DATE(IF(MONTH("2025/4/2")&lt;=3,YEAR("2025/4/2")-1,YEAR("2025/4/2")),4,1),"Y"),{0,"幼児";6,"小１";7,"小２";8,"小３";9,"小４";10,"小５";11,"小６";12,"中１";13,"中２";14,"中３";15,"高校";16,"高校";17,"高校";18,"大学/一般"},2,1))</f>
        <v/>
      </c>
      <c r="I118" s="38" t="str">
        <f t="shared" si="4"/>
        <v/>
      </c>
      <c r="J118" s="54" t="s">
        <v>30</v>
      </c>
      <c r="K118" s="54" t="s">
        <v>30</v>
      </c>
      <c r="L118" s="35">
        <f t="shared" si="5"/>
        <v>0</v>
      </c>
      <c r="M118" s="34" t="s">
        <v>113</v>
      </c>
      <c r="N118" s="34" t="s">
        <v>113</v>
      </c>
      <c r="O118" s="34" t="s">
        <v>113</v>
      </c>
      <c r="P118" s="34" t="s">
        <v>113</v>
      </c>
      <c r="Q118" s="61"/>
      <c r="S118" s="75"/>
    </row>
    <row r="119" spans="1:19" ht="63.75" hidden="1" customHeight="1" x14ac:dyDescent="0.15">
      <c r="A119" s="2">
        <v>97</v>
      </c>
      <c r="B119" s="54"/>
      <c r="C119" s="54"/>
      <c r="D119" s="54"/>
      <c r="E119" s="54"/>
      <c r="F119" s="55"/>
      <c r="G119" s="38" t="str">
        <f t="shared" ca="1" si="3"/>
        <v/>
      </c>
      <c r="H119" s="38" t="str">
        <f>IF(F119="","",VLOOKUP(DATEDIF(F119,DATE(IF(MONTH("2025/4/2")&lt;=3,YEAR("2025/4/2")-1,YEAR("2025/4/2")),4,1),"Y"),{0,"幼児";6,"小１";7,"小２";8,"小３";9,"小４";10,"小５";11,"小６";12,"中１";13,"中２";14,"中３";15,"高校";16,"高校";17,"高校";18,"大学/一般"},2,1))</f>
        <v/>
      </c>
      <c r="I119" s="38" t="str">
        <f t="shared" si="4"/>
        <v/>
      </c>
      <c r="J119" s="54" t="s">
        <v>30</v>
      </c>
      <c r="K119" s="54" t="s">
        <v>30</v>
      </c>
      <c r="L119" s="35">
        <f t="shared" si="5"/>
        <v>0</v>
      </c>
      <c r="M119" s="34" t="s">
        <v>113</v>
      </c>
      <c r="N119" s="34" t="s">
        <v>113</v>
      </c>
      <c r="O119" s="34" t="s">
        <v>113</v>
      </c>
      <c r="P119" s="34" t="s">
        <v>113</v>
      </c>
      <c r="Q119" s="61"/>
      <c r="S119" s="75"/>
    </row>
    <row r="120" spans="1:19" ht="63.75" hidden="1" customHeight="1" x14ac:dyDescent="0.15">
      <c r="A120" s="2">
        <v>98</v>
      </c>
      <c r="B120" s="54"/>
      <c r="C120" s="54"/>
      <c r="D120" s="54"/>
      <c r="E120" s="54"/>
      <c r="F120" s="55"/>
      <c r="G120" s="38" t="str">
        <f t="shared" ca="1" si="3"/>
        <v/>
      </c>
      <c r="H120" s="38" t="str">
        <f>IF(F120="","",VLOOKUP(DATEDIF(F120,DATE(IF(MONTH("2025/4/2")&lt;=3,YEAR("2025/4/2")-1,YEAR("2025/4/2")),4,1),"Y"),{0,"幼児";6,"小１";7,"小２";8,"小３";9,"小４";10,"小５";11,"小６";12,"中１";13,"中２";14,"中３";15,"高校";16,"高校";17,"高校";18,"大学/一般"},2,1))</f>
        <v/>
      </c>
      <c r="I120" s="38" t="str">
        <f t="shared" si="4"/>
        <v/>
      </c>
      <c r="J120" s="54" t="s">
        <v>30</v>
      </c>
      <c r="K120" s="54" t="s">
        <v>30</v>
      </c>
      <c r="L120" s="35">
        <f t="shared" si="5"/>
        <v>0</v>
      </c>
      <c r="M120" s="34" t="s">
        <v>113</v>
      </c>
      <c r="N120" s="34" t="s">
        <v>113</v>
      </c>
      <c r="O120" s="34" t="s">
        <v>113</v>
      </c>
      <c r="P120" s="34" t="s">
        <v>113</v>
      </c>
      <c r="Q120" s="61"/>
      <c r="S120" s="75"/>
    </row>
    <row r="121" spans="1:19" ht="63.75" hidden="1" customHeight="1" x14ac:dyDescent="0.15">
      <c r="A121" s="2">
        <v>99</v>
      </c>
      <c r="B121" s="54"/>
      <c r="C121" s="54"/>
      <c r="D121" s="54"/>
      <c r="E121" s="54"/>
      <c r="F121" s="55"/>
      <c r="G121" s="38" t="str">
        <f t="shared" ca="1" si="3"/>
        <v/>
      </c>
      <c r="H121" s="38" t="str">
        <f>IF(F121="","",VLOOKUP(DATEDIF(F121,DATE(IF(MONTH("2025/4/2")&lt;=3,YEAR("2025/4/2")-1,YEAR("2025/4/2")),4,1),"Y"),{0,"幼児";6,"小１";7,"小２";8,"小３";9,"小４";10,"小５";11,"小６";12,"中１";13,"中２";14,"中３";15,"高校";16,"高校";17,"高校";18,"大学/一般"},2,1))</f>
        <v/>
      </c>
      <c r="I121" s="38" t="str">
        <f t="shared" si="4"/>
        <v/>
      </c>
      <c r="J121" s="54" t="s">
        <v>30</v>
      </c>
      <c r="K121" s="54" t="s">
        <v>30</v>
      </c>
      <c r="L121" s="35">
        <f t="shared" si="5"/>
        <v>0</v>
      </c>
      <c r="M121" s="34" t="s">
        <v>113</v>
      </c>
      <c r="N121" s="34" t="s">
        <v>113</v>
      </c>
      <c r="O121" s="34" t="s">
        <v>113</v>
      </c>
      <c r="P121" s="34" t="s">
        <v>113</v>
      </c>
      <c r="Q121" s="61"/>
      <c r="S121" s="75"/>
    </row>
    <row r="122" spans="1:19" ht="63.75" hidden="1" customHeight="1" x14ac:dyDescent="0.15">
      <c r="A122" s="2">
        <v>100</v>
      </c>
      <c r="B122" s="54"/>
      <c r="C122" s="54"/>
      <c r="D122" s="54"/>
      <c r="E122" s="54"/>
      <c r="F122" s="55"/>
      <c r="G122" s="38" t="str">
        <f t="shared" ca="1" si="3"/>
        <v/>
      </c>
      <c r="H122" s="38" t="str">
        <f>IF(F122="","",VLOOKUP(DATEDIF(F122,DATE(IF(MONTH("2025/4/2")&lt;=3,YEAR("2025/4/2")-1,YEAR("2025/4/2")),4,1),"Y"),{0,"幼児";6,"小１";7,"小２";8,"小３";9,"小４";10,"小５";11,"小６";12,"中１";13,"中２";14,"中３";15,"高校";16,"高校";17,"高校";18,"大学/一般"},2,1))</f>
        <v/>
      </c>
      <c r="I122" s="38" t="str">
        <f t="shared" si="4"/>
        <v/>
      </c>
      <c r="J122" s="54" t="s">
        <v>30</v>
      </c>
      <c r="K122" s="54" t="s">
        <v>30</v>
      </c>
      <c r="L122" s="35">
        <f t="shared" si="5"/>
        <v>0</v>
      </c>
      <c r="M122" s="34" t="s">
        <v>113</v>
      </c>
      <c r="N122" s="34" t="s">
        <v>113</v>
      </c>
      <c r="O122" s="34" t="s">
        <v>113</v>
      </c>
      <c r="P122" s="34" t="s">
        <v>113</v>
      </c>
      <c r="Q122" s="61"/>
      <c r="S122" s="75"/>
    </row>
    <row r="123" spans="1:19" ht="63.75" hidden="1" customHeight="1" x14ac:dyDescent="0.15">
      <c r="A123" s="2">
        <v>101</v>
      </c>
      <c r="B123" s="54"/>
      <c r="C123" s="54"/>
      <c r="D123" s="54"/>
      <c r="E123" s="54"/>
      <c r="F123" s="55"/>
      <c r="G123" s="38" t="str">
        <f t="shared" ca="1" si="3"/>
        <v/>
      </c>
      <c r="H123" s="38" t="str">
        <f>IF(F123="","",VLOOKUP(DATEDIF(F123,DATE(IF(MONTH("2025/4/2")&lt;=3,YEAR("2025/4/2")-1,YEAR("2025/4/2")),4,1),"Y"),{0,"幼児";6,"小１";7,"小２";8,"小３";9,"小４";10,"小５";11,"小６";12,"中１";13,"中２";14,"中３";15,"高校";16,"高校";17,"高校";18,"大学/一般"},2,1))</f>
        <v/>
      </c>
      <c r="I123" s="38" t="str">
        <f t="shared" si="4"/>
        <v/>
      </c>
      <c r="J123" s="54" t="s">
        <v>30</v>
      </c>
      <c r="K123" s="54" t="s">
        <v>30</v>
      </c>
      <c r="L123" s="35">
        <f t="shared" si="5"/>
        <v>0</v>
      </c>
      <c r="M123" s="34" t="s">
        <v>113</v>
      </c>
      <c r="N123" s="34" t="s">
        <v>113</v>
      </c>
      <c r="O123" s="34" t="s">
        <v>113</v>
      </c>
      <c r="P123" s="34" t="s">
        <v>113</v>
      </c>
      <c r="Q123" s="61"/>
      <c r="S123" s="75"/>
    </row>
    <row r="124" spans="1:19" ht="63.75" hidden="1" customHeight="1" x14ac:dyDescent="0.15">
      <c r="A124" s="2">
        <v>102</v>
      </c>
      <c r="B124" s="54"/>
      <c r="C124" s="54"/>
      <c r="D124" s="54"/>
      <c r="E124" s="54"/>
      <c r="F124" s="55"/>
      <c r="G124" s="38" t="str">
        <f t="shared" ca="1" si="3"/>
        <v/>
      </c>
      <c r="H124" s="38" t="str">
        <f>IF(F124="","",VLOOKUP(DATEDIF(F124,DATE(IF(MONTH("2025/4/2")&lt;=3,YEAR("2025/4/2")-1,YEAR("2025/4/2")),4,1),"Y"),{0,"幼児";6,"小１";7,"小２";8,"小３";9,"小４";10,"小５";11,"小６";12,"中１";13,"中２";14,"中３";15,"高校";16,"高校";17,"高校";18,"大学/一般"},2,1))</f>
        <v/>
      </c>
      <c r="I124" s="38" t="str">
        <f t="shared" si="4"/>
        <v/>
      </c>
      <c r="J124" s="54" t="s">
        <v>30</v>
      </c>
      <c r="K124" s="54" t="s">
        <v>30</v>
      </c>
      <c r="L124" s="35">
        <f t="shared" si="5"/>
        <v>0</v>
      </c>
      <c r="M124" s="34" t="s">
        <v>113</v>
      </c>
      <c r="N124" s="34" t="s">
        <v>113</v>
      </c>
      <c r="O124" s="34" t="s">
        <v>113</v>
      </c>
      <c r="P124" s="34" t="s">
        <v>113</v>
      </c>
      <c r="Q124" s="61"/>
      <c r="S124" s="75"/>
    </row>
    <row r="125" spans="1:19" ht="63.75" hidden="1" customHeight="1" x14ac:dyDescent="0.15">
      <c r="A125" s="2">
        <v>103</v>
      </c>
      <c r="B125" s="54"/>
      <c r="C125" s="54"/>
      <c r="D125" s="54"/>
      <c r="E125" s="54"/>
      <c r="F125" s="55"/>
      <c r="G125" s="38" t="str">
        <f t="shared" ca="1" si="3"/>
        <v/>
      </c>
      <c r="H125" s="38" t="str">
        <f>IF(F125="","",VLOOKUP(DATEDIF(F125,DATE(IF(MONTH("2025/4/2")&lt;=3,YEAR("2025/4/2")-1,YEAR("2025/4/2")),4,1),"Y"),{0,"幼児";6,"小１";7,"小２";8,"小３";9,"小４";10,"小５";11,"小６";12,"中１";13,"中２";14,"中３";15,"高校";16,"高校";17,"高校";18,"大学/一般"},2,1))</f>
        <v/>
      </c>
      <c r="I125" s="38" t="str">
        <f t="shared" si="4"/>
        <v/>
      </c>
      <c r="J125" s="54" t="s">
        <v>30</v>
      </c>
      <c r="K125" s="54" t="s">
        <v>30</v>
      </c>
      <c r="L125" s="35">
        <f t="shared" si="5"/>
        <v>0</v>
      </c>
      <c r="M125" s="34" t="s">
        <v>113</v>
      </c>
      <c r="N125" s="34" t="s">
        <v>113</v>
      </c>
      <c r="O125" s="34" t="s">
        <v>113</v>
      </c>
      <c r="P125" s="34" t="s">
        <v>113</v>
      </c>
      <c r="Q125" s="61"/>
      <c r="S125" s="75"/>
    </row>
    <row r="126" spans="1:19" ht="63.75" hidden="1" customHeight="1" x14ac:dyDescent="0.15">
      <c r="A126" s="2">
        <v>104</v>
      </c>
      <c r="B126" s="54"/>
      <c r="C126" s="54"/>
      <c r="D126" s="54"/>
      <c r="E126" s="54"/>
      <c r="F126" s="55"/>
      <c r="G126" s="38" t="str">
        <f t="shared" ca="1" si="3"/>
        <v/>
      </c>
      <c r="H126" s="38" t="str">
        <f>IF(F126="","",VLOOKUP(DATEDIF(F126,DATE(IF(MONTH("2025/4/2")&lt;=3,YEAR("2025/4/2")-1,YEAR("2025/4/2")),4,1),"Y"),{0,"幼児";6,"小１";7,"小２";8,"小３";9,"小４";10,"小５";11,"小６";12,"中１";13,"中２";14,"中３";15,"高校";16,"高校";17,"高校";18,"大学/一般"},2,1))</f>
        <v/>
      </c>
      <c r="I126" s="38" t="str">
        <f t="shared" si="4"/>
        <v/>
      </c>
      <c r="J126" s="54" t="s">
        <v>30</v>
      </c>
      <c r="K126" s="54" t="s">
        <v>30</v>
      </c>
      <c r="L126" s="35">
        <f t="shared" si="5"/>
        <v>0</v>
      </c>
      <c r="M126" s="34" t="s">
        <v>113</v>
      </c>
      <c r="N126" s="34" t="s">
        <v>113</v>
      </c>
      <c r="O126" s="34" t="s">
        <v>113</v>
      </c>
      <c r="P126" s="34" t="s">
        <v>113</v>
      </c>
      <c r="Q126" s="61"/>
      <c r="S126" s="75"/>
    </row>
    <row r="127" spans="1:19" ht="63.75" hidden="1" customHeight="1" x14ac:dyDescent="0.15">
      <c r="A127" s="2">
        <v>105</v>
      </c>
      <c r="B127" s="54"/>
      <c r="C127" s="54"/>
      <c r="D127" s="54"/>
      <c r="E127" s="54"/>
      <c r="F127" s="55"/>
      <c r="G127" s="38" t="str">
        <f t="shared" ca="1" si="3"/>
        <v/>
      </c>
      <c r="H127" s="38" t="str">
        <f>IF(F127="","",VLOOKUP(DATEDIF(F127,DATE(IF(MONTH("2025/4/2")&lt;=3,YEAR("2025/4/2")-1,YEAR("2025/4/2")),4,1),"Y"),{0,"幼児";6,"小１";7,"小２";8,"小３";9,"小４";10,"小５";11,"小６";12,"中１";13,"中２";14,"中３";15,"高校";16,"高校";17,"高校";18,"大学/一般"},2,1))</f>
        <v/>
      </c>
      <c r="I127" s="38" t="str">
        <f t="shared" si="4"/>
        <v/>
      </c>
      <c r="J127" s="54" t="s">
        <v>30</v>
      </c>
      <c r="K127" s="54" t="s">
        <v>30</v>
      </c>
      <c r="L127" s="35">
        <f t="shared" si="5"/>
        <v>0</v>
      </c>
      <c r="M127" s="34" t="s">
        <v>113</v>
      </c>
      <c r="N127" s="34" t="s">
        <v>113</v>
      </c>
      <c r="O127" s="34" t="s">
        <v>113</v>
      </c>
      <c r="P127" s="34" t="s">
        <v>113</v>
      </c>
      <c r="Q127" s="61"/>
      <c r="S127" s="75"/>
    </row>
    <row r="128" spans="1:19" ht="63.75" hidden="1" customHeight="1" x14ac:dyDescent="0.15">
      <c r="A128" s="2">
        <v>106</v>
      </c>
      <c r="B128" s="54"/>
      <c r="C128" s="54"/>
      <c r="D128" s="54"/>
      <c r="E128" s="54"/>
      <c r="F128" s="55"/>
      <c r="G128" s="38" t="str">
        <f t="shared" ca="1" si="3"/>
        <v/>
      </c>
      <c r="H128" s="38" t="str">
        <f>IF(F128="","",VLOOKUP(DATEDIF(F128,DATE(IF(MONTH("2025/4/2")&lt;=3,YEAR("2025/4/2")-1,YEAR("2025/4/2")),4,1),"Y"),{0,"幼児";6,"小１";7,"小２";8,"小３";9,"小４";10,"小５";11,"小６";12,"中１";13,"中２";14,"中３";15,"高校";16,"高校";17,"高校";18,"大学/一般"},2,1))</f>
        <v/>
      </c>
      <c r="I128" s="38" t="str">
        <f t="shared" si="4"/>
        <v/>
      </c>
      <c r="J128" s="54" t="s">
        <v>30</v>
      </c>
      <c r="K128" s="54" t="s">
        <v>30</v>
      </c>
      <c r="L128" s="35">
        <f t="shared" si="5"/>
        <v>0</v>
      </c>
      <c r="M128" s="34" t="s">
        <v>113</v>
      </c>
      <c r="N128" s="34" t="s">
        <v>113</v>
      </c>
      <c r="O128" s="34" t="s">
        <v>113</v>
      </c>
      <c r="P128" s="34" t="s">
        <v>113</v>
      </c>
      <c r="Q128" s="61"/>
      <c r="S128" s="75"/>
    </row>
    <row r="129" spans="1:19" ht="63.75" hidden="1" customHeight="1" x14ac:dyDescent="0.15">
      <c r="A129" s="2">
        <v>107</v>
      </c>
      <c r="B129" s="54"/>
      <c r="C129" s="54"/>
      <c r="D129" s="54"/>
      <c r="E129" s="54"/>
      <c r="F129" s="55"/>
      <c r="G129" s="38" t="str">
        <f t="shared" ca="1" si="3"/>
        <v/>
      </c>
      <c r="H129" s="38" t="str">
        <f>IF(F129="","",VLOOKUP(DATEDIF(F129,DATE(IF(MONTH("2025/4/2")&lt;=3,YEAR("2025/4/2")-1,YEAR("2025/4/2")),4,1),"Y"),{0,"幼児";6,"小１";7,"小２";8,"小３";9,"小４";10,"小５";11,"小６";12,"中１";13,"中２";14,"中３";15,"高校";16,"高校";17,"高校";18,"大学/一般"},2,1))</f>
        <v/>
      </c>
      <c r="I129" s="38" t="str">
        <f t="shared" si="4"/>
        <v/>
      </c>
      <c r="J129" s="54" t="s">
        <v>30</v>
      </c>
      <c r="K129" s="54" t="s">
        <v>30</v>
      </c>
      <c r="L129" s="35">
        <f t="shared" si="5"/>
        <v>0</v>
      </c>
      <c r="M129" s="34" t="s">
        <v>113</v>
      </c>
      <c r="N129" s="34" t="s">
        <v>113</v>
      </c>
      <c r="O129" s="34" t="s">
        <v>113</v>
      </c>
      <c r="P129" s="34" t="s">
        <v>113</v>
      </c>
      <c r="Q129" s="61"/>
      <c r="S129" s="75"/>
    </row>
    <row r="130" spans="1:19" ht="63.75" hidden="1" customHeight="1" x14ac:dyDescent="0.15">
      <c r="A130" s="2">
        <v>108</v>
      </c>
      <c r="B130" s="54"/>
      <c r="C130" s="54"/>
      <c r="D130" s="54"/>
      <c r="E130" s="54"/>
      <c r="F130" s="55"/>
      <c r="G130" s="38" t="str">
        <f t="shared" ca="1" si="3"/>
        <v/>
      </c>
      <c r="H130" s="38" t="str">
        <f>IF(F130="","",VLOOKUP(DATEDIF(F130,DATE(IF(MONTH("2025/4/2")&lt;=3,YEAR("2025/4/2")-1,YEAR("2025/4/2")),4,1),"Y"),{0,"幼児";6,"小１";7,"小２";8,"小３";9,"小４";10,"小５";11,"小６";12,"中１";13,"中２";14,"中３";15,"高校";16,"高校";17,"高校";18,"大学/一般"},2,1))</f>
        <v/>
      </c>
      <c r="I130" s="38" t="str">
        <f t="shared" si="4"/>
        <v/>
      </c>
      <c r="J130" s="54" t="s">
        <v>30</v>
      </c>
      <c r="K130" s="54" t="s">
        <v>30</v>
      </c>
      <c r="L130" s="35">
        <f t="shared" si="5"/>
        <v>0</v>
      </c>
      <c r="M130" s="34" t="s">
        <v>113</v>
      </c>
      <c r="N130" s="34" t="s">
        <v>113</v>
      </c>
      <c r="O130" s="34" t="s">
        <v>113</v>
      </c>
      <c r="P130" s="34" t="s">
        <v>113</v>
      </c>
      <c r="Q130" s="61"/>
      <c r="S130" s="75"/>
    </row>
    <row r="131" spans="1:19" ht="63.75" hidden="1" customHeight="1" x14ac:dyDescent="0.15">
      <c r="A131" s="2">
        <v>109</v>
      </c>
      <c r="B131" s="54"/>
      <c r="C131" s="54"/>
      <c r="D131" s="54"/>
      <c r="E131" s="54"/>
      <c r="F131" s="55"/>
      <c r="G131" s="38" t="str">
        <f t="shared" ca="1" si="3"/>
        <v/>
      </c>
      <c r="H131" s="38" t="str">
        <f>IF(F131="","",VLOOKUP(DATEDIF(F131,DATE(IF(MONTH("2025/4/2")&lt;=3,YEAR("2025/4/2")-1,YEAR("2025/4/2")),4,1),"Y"),{0,"幼児";6,"小１";7,"小２";8,"小３";9,"小４";10,"小５";11,"小６";12,"中１";13,"中２";14,"中３";15,"高校";16,"高校";17,"高校";18,"大学/一般"},2,1))</f>
        <v/>
      </c>
      <c r="I131" s="38" t="str">
        <f t="shared" si="4"/>
        <v/>
      </c>
      <c r="J131" s="54" t="s">
        <v>30</v>
      </c>
      <c r="K131" s="54" t="s">
        <v>30</v>
      </c>
      <c r="L131" s="35">
        <f t="shared" si="5"/>
        <v>0</v>
      </c>
      <c r="M131" s="34" t="s">
        <v>113</v>
      </c>
      <c r="N131" s="34" t="s">
        <v>113</v>
      </c>
      <c r="O131" s="34" t="s">
        <v>113</v>
      </c>
      <c r="P131" s="34" t="s">
        <v>113</v>
      </c>
      <c r="Q131" s="61"/>
      <c r="S131" s="75"/>
    </row>
    <row r="132" spans="1:19" ht="63.75" hidden="1" customHeight="1" x14ac:dyDescent="0.15">
      <c r="A132" s="2">
        <v>110</v>
      </c>
      <c r="B132" s="54"/>
      <c r="C132" s="54"/>
      <c r="D132" s="54"/>
      <c r="E132" s="54"/>
      <c r="F132" s="55"/>
      <c r="G132" s="38" t="str">
        <f t="shared" ca="1" si="3"/>
        <v/>
      </c>
      <c r="H132" s="38" t="str">
        <f>IF(F132="","",VLOOKUP(DATEDIF(F132,DATE(IF(MONTH("2025/4/2")&lt;=3,YEAR("2025/4/2")-1,YEAR("2025/4/2")),4,1),"Y"),{0,"幼児";6,"小１";7,"小２";8,"小３";9,"小４";10,"小５";11,"小６";12,"中１";13,"中２";14,"中３";15,"高校";16,"高校";17,"高校";18,"大学/一般"},2,1))</f>
        <v/>
      </c>
      <c r="I132" s="38" t="str">
        <f t="shared" si="4"/>
        <v/>
      </c>
      <c r="J132" s="54" t="s">
        <v>30</v>
      </c>
      <c r="K132" s="54" t="s">
        <v>30</v>
      </c>
      <c r="L132" s="35">
        <f t="shared" si="5"/>
        <v>0</v>
      </c>
      <c r="M132" s="34" t="s">
        <v>113</v>
      </c>
      <c r="N132" s="34" t="s">
        <v>113</v>
      </c>
      <c r="O132" s="34" t="s">
        <v>113</v>
      </c>
      <c r="P132" s="34" t="s">
        <v>113</v>
      </c>
      <c r="Q132" s="61"/>
      <c r="S132" s="75"/>
    </row>
    <row r="133" spans="1:19" ht="63.75" hidden="1" customHeight="1" x14ac:dyDescent="0.15">
      <c r="A133" s="2">
        <v>111</v>
      </c>
      <c r="B133" s="54"/>
      <c r="C133" s="54"/>
      <c r="D133" s="54"/>
      <c r="E133" s="54"/>
      <c r="F133" s="55"/>
      <c r="G133" s="38" t="str">
        <f t="shared" ca="1" si="3"/>
        <v/>
      </c>
      <c r="H133" s="38" t="str">
        <f>IF(F133="","",VLOOKUP(DATEDIF(F133,DATE(IF(MONTH("2025/4/2")&lt;=3,YEAR("2025/4/2")-1,YEAR("2025/4/2")),4,1),"Y"),{0,"幼児";6,"小１";7,"小２";8,"小３";9,"小４";10,"小５";11,"小６";12,"中１";13,"中２";14,"中３";15,"高校";16,"高校";17,"高校";18,"大学/一般"},2,1))</f>
        <v/>
      </c>
      <c r="I133" s="38" t="str">
        <f t="shared" si="4"/>
        <v/>
      </c>
      <c r="J133" s="54" t="s">
        <v>30</v>
      </c>
      <c r="K133" s="54" t="s">
        <v>30</v>
      </c>
      <c r="L133" s="35">
        <f t="shared" si="5"/>
        <v>0</v>
      </c>
      <c r="M133" s="34" t="s">
        <v>113</v>
      </c>
      <c r="N133" s="34" t="s">
        <v>113</v>
      </c>
      <c r="O133" s="34" t="s">
        <v>113</v>
      </c>
      <c r="P133" s="34" t="s">
        <v>113</v>
      </c>
      <c r="Q133" s="61"/>
      <c r="S133" s="75"/>
    </row>
    <row r="134" spans="1:19" ht="63.75" hidden="1" customHeight="1" x14ac:dyDescent="0.15">
      <c r="A134" s="2">
        <v>112</v>
      </c>
      <c r="B134" s="54"/>
      <c r="C134" s="54"/>
      <c r="D134" s="54"/>
      <c r="E134" s="54"/>
      <c r="F134" s="55"/>
      <c r="G134" s="38" t="str">
        <f t="shared" ca="1" si="3"/>
        <v/>
      </c>
      <c r="H134" s="38" t="str">
        <f>IF(F134="","",VLOOKUP(DATEDIF(F134,DATE(IF(MONTH("2025/4/2")&lt;=3,YEAR("2025/4/2")-1,YEAR("2025/4/2")),4,1),"Y"),{0,"幼児";6,"小１";7,"小２";8,"小３";9,"小４";10,"小５";11,"小６";12,"中１";13,"中２";14,"中３";15,"高校";16,"高校";17,"高校";18,"大学/一般"},2,1))</f>
        <v/>
      </c>
      <c r="I134" s="38" t="str">
        <f t="shared" si="4"/>
        <v/>
      </c>
      <c r="J134" s="54" t="s">
        <v>30</v>
      </c>
      <c r="K134" s="54" t="s">
        <v>30</v>
      </c>
      <c r="L134" s="35">
        <f t="shared" si="5"/>
        <v>0</v>
      </c>
      <c r="M134" s="34" t="s">
        <v>113</v>
      </c>
      <c r="N134" s="34" t="s">
        <v>113</v>
      </c>
      <c r="O134" s="34" t="s">
        <v>113</v>
      </c>
      <c r="P134" s="34" t="s">
        <v>113</v>
      </c>
      <c r="Q134" s="61"/>
      <c r="S134" s="75"/>
    </row>
    <row r="135" spans="1:19" ht="63.75" hidden="1" customHeight="1" x14ac:dyDescent="0.15">
      <c r="A135" s="2">
        <v>113</v>
      </c>
      <c r="B135" s="54"/>
      <c r="C135" s="54"/>
      <c r="D135" s="54"/>
      <c r="E135" s="54"/>
      <c r="F135" s="55"/>
      <c r="G135" s="38" t="str">
        <f t="shared" ca="1" si="3"/>
        <v/>
      </c>
      <c r="H135" s="38" t="str">
        <f>IF(F135="","",VLOOKUP(DATEDIF(F135,DATE(IF(MONTH("2025/4/2")&lt;=3,YEAR("2025/4/2")-1,YEAR("2025/4/2")),4,1),"Y"),{0,"幼児";6,"小１";7,"小２";8,"小３";9,"小４";10,"小５";11,"小６";12,"中１";13,"中２";14,"中３";15,"高校";16,"高校";17,"高校";18,"大学/一般"},2,1))</f>
        <v/>
      </c>
      <c r="I135" s="38" t="str">
        <f t="shared" si="4"/>
        <v/>
      </c>
      <c r="J135" s="54" t="s">
        <v>30</v>
      </c>
      <c r="K135" s="54" t="s">
        <v>30</v>
      </c>
      <c r="L135" s="35">
        <f t="shared" si="5"/>
        <v>0</v>
      </c>
      <c r="M135" s="34" t="s">
        <v>113</v>
      </c>
      <c r="N135" s="34" t="s">
        <v>113</v>
      </c>
      <c r="O135" s="34" t="s">
        <v>113</v>
      </c>
      <c r="P135" s="34" t="s">
        <v>113</v>
      </c>
      <c r="Q135" s="61"/>
      <c r="S135" s="75"/>
    </row>
    <row r="136" spans="1:19" ht="63.75" hidden="1" customHeight="1" x14ac:dyDescent="0.15">
      <c r="A136" s="2">
        <v>114</v>
      </c>
      <c r="B136" s="54"/>
      <c r="C136" s="54"/>
      <c r="D136" s="54"/>
      <c r="E136" s="54"/>
      <c r="F136" s="55"/>
      <c r="G136" s="38" t="str">
        <f t="shared" ca="1" si="3"/>
        <v/>
      </c>
      <c r="H136" s="38" t="str">
        <f>IF(F136="","",VLOOKUP(DATEDIF(F136,DATE(IF(MONTH("2025/4/2")&lt;=3,YEAR("2025/4/2")-1,YEAR("2025/4/2")),4,1),"Y"),{0,"幼児";6,"小１";7,"小２";8,"小３";9,"小４";10,"小５";11,"小６";12,"中１";13,"中２";14,"中３";15,"高校";16,"高校";17,"高校";18,"大学/一般"},2,1))</f>
        <v/>
      </c>
      <c r="I136" s="38" t="str">
        <f t="shared" si="4"/>
        <v/>
      </c>
      <c r="J136" s="54" t="s">
        <v>30</v>
      </c>
      <c r="K136" s="54" t="s">
        <v>30</v>
      </c>
      <c r="L136" s="35">
        <f t="shared" si="5"/>
        <v>0</v>
      </c>
      <c r="M136" s="34" t="s">
        <v>113</v>
      </c>
      <c r="N136" s="34" t="s">
        <v>113</v>
      </c>
      <c r="O136" s="34" t="s">
        <v>113</v>
      </c>
      <c r="P136" s="34" t="s">
        <v>113</v>
      </c>
      <c r="Q136" s="61"/>
      <c r="S136" s="75"/>
    </row>
    <row r="137" spans="1:19" ht="63.75" hidden="1" customHeight="1" x14ac:dyDescent="0.15">
      <c r="A137" s="2">
        <v>115</v>
      </c>
      <c r="B137" s="54"/>
      <c r="C137" s="54"/>
      <c r="D137" s="54"/>
      <c r="E137" s="54"/>
      <c r="F137" s="55"/>
      <c r="G137" s="38" t="str">
        <f t="shared" ca="1" si="3"/>
        <v/>
      </c>
      <c r="H137" s="38" t="str">
        <f>IF(F137="","",VLOOKUP(DATEDIF(F137,DATE(IF(MONTH("2025/4/2")&lt;=3,YEAR("2025/4/2")-1,YEAR("2025/4/2")),4,1),"Y"),{0,"幼児";6,"小１";7,"小２";8,"小３";9,"小４";10,"小５";11,"小６";12,"中１";13,"中２";14,"中３";15,"高校";16,"高校";17,"高校";18,"大学/一般"},2,1))</f>
        <v/>
      </c>
      <c r="I137" s="38" t="str">
        <f t="shared" si="4"/>
        <v/>
      </c>
      <c r="J137" s="54" t="s">
        <v>30</v>
      </c>
      <c r="K137" s="54" t="s">
        <v>30</v>
      </c>
      <c r="L137" s="35">
        <f t="shared" si="5"/>
        <v>0</v>
      </c>
      <c r="M137" s="34" t="s">
        <v>113</v>
      </c>
      <c r="N137" s="34" t="s">
        <v>113</v>
      </c>
      <c r="O137" s="34" t="s">
        <v>113</v>
      </c>
      <c r="P137" s="34" t="s">
        <v>113</v>
      </c>
      <c r="Q137" s="61"/>
      <c r="S137" s="75"/>
    </row>
    <row r="138" spans="1:19" ht="63.75" hidden="1" customHeight="1" x14ac:dyDescent="0.15">
      <c r="A138" s="2">
        <v>116</v>
      </c>
      <c r="B138" s="54"/>
      <c r="C138" s="54"/>
      <c r="D138" s="54"/>
      <c r="E138" s="54"/>
      <c r="F138" s="55"/>
      <c r="G138" s="38" t="str">
        <f t="shared" ca="1" si="3"/>
        <v/>
      </c>
      <c r="H138" s="38" t="str">
        <f>IF(F138="","",VLOOKUP(DATEDIF(F138,DATE(IF(MONTH("2025/4/2")&lt;=3,YEAR("2025/4/2")-1,YEAR("2025/4/2")),4,1),"Y"),{0,"幼児";6,"小１";7,"小２";8,"小３";9,"小４";10,"小５";11,"小６";12,"中１";13,"中２";14,"中３";15,"高校";16,"高校";17,"高校";18,"大学/一般"},2,1))</f>
        <v/>
      </c>
      <c r="I138" s="38" t="str">
        <f t="shared" si="4"/>
        <v/>
      </c>
      <c r="J138" s="54" t="s">
        <v>30</v>
      </c>
      <c r="K138" s="54" t="s">
        <v>30</v>
      </c>
      <c r="L138" s="35">
        <f t="shared" si="5"/>
        <v>0</v>
      </c>
      <c r="M138" s="34" t="s">
        <v>113</v>
      </c>
      <c r="N138" s="34" t="s">
        <v>113</v>
      </c>
      <c r="O138" s="34" t="s">
        <v>113</v>
      </c>
      <c r="P138" s="34" t="s">
        <v>113</v>
      </c>
      <c r="Q138" s="61"/>
      <c r="S138" s="75"/>
    </row>
    <row r="139" spans="1:19" ht="63.75" hidden="1" customHeight="1" x14ac:dyDescent="0.15">
      <c r="A139" s="2">
        <v>117</v>
      </c>
      <c r="B139" s="54"/>
      <c r="C139" s="54"/>
      <c r="D139" s="54"/>
      <c r="E139" s="54"/>
      <c r="F139" s="55"/>
      <c r="G139" s="38" t="str">
        <f t="shared" ca="1" si="3"/>
        <v/>
      </c>
      <c r="H139" s="38" t="str">
        <f>IF(F139="","",VLOOKUP(DATEDIF(F139,DATE(IF(MONTH("2025/4/2")&lt;=3,YEAR("2025/4/2")-1,YEAR("2025/4/2")),4,1),"Y"),{0,"幼児";6,"小１";7,"小２";8,"小３";9,"小４";10,"小５";11,"小６";12,"中１";13,"中２";14,"中３";15,"高校";16,"高校";17,"高校";18,"大学/一般"},2,1))</f>
        <v/>
      </c>
      <c r="I139" s="38" t="str">
        <f t="shared" si="4"/>
        <v/>
      </c>
      <c r="J139" s="54" t="s">
        <v>30</v>
      </c>
      <c r="K139" s="54" t="s">
        <v>30</v>
      </c>
      <c r="L139" s="35">
        <f t="shared" si="5"/>
        <v>0</v>
      </c>
      <c r="M139" s="34" t="s">
        <v>113</v>
      </c>
      <c r="N139" s="34" t="s">
        <v>113</v>
      </c>
      <c r="O139" s="34" t="s">
        <v>113</v>
      </c>
      <c r="P139" s="34" t="s">
        <v>113</v>
      </c>
      <c r="Q139" s="61"/>
      <c r="S139" s="75"/>
    </row>
    <row r="140" spans="1:19" ht="63.75" hidden="1" customHeight="1" x14ac:dyDescent="0.15">
      <c r="A140" s="2">
        <v>118</v>
      </c>
      <c r="B140" s="54"/>
      <c r="C140" s="54"/>
      <c r="D140" s="54"/>
      <c r="E140" s="54"/>
      <c r="F140" s="55"/>
      <c r="G140" s="38" t="str">
        <f t="shared" ca="1" si="3"/>
        <v/>
      </c>
      <c r="H140" s="38" t="str">
        <f>IF(F140="","",VLOOKUP(DATEDIF(F140,DATE(IF(MONTH("2025/4/2")&lt;=3,YEAR("2025/4/2")-1,YEAR("2025/4/2")),4,1),"Y"),{0,"幼児";6,"小１";7,"小２";8,"小３";9,"小４";10,"小５";11,"小６";12,"中１";13,"中２";14,"中３";15,"高校";16,"高校";17,"高校";18,"大学/一般"},2,1))</f>
        <v/>
      </c>
      <c r="I140" s="38" t="str">
        <f t="shared" si="4"/>
        <v/>
      </c>
      <c r="J140" s="54" t="s">
        <v>30</v>
      </c>
      <c r="K140" s="54" t="s">
        <v>30</v>
      </c>
      <c r="L140" s="35">
        <f t="shared" si="5"/>
        <v>0</v>
      </c>
      <c r="M140" s="34" t="s">
        <v>113</v>
      </c>
      <c r="N140" s="34" t="s">
        <v>113</v>
      </c>
      <c r="O140" s="34" t="s">
        <v>113</v>
      </c>
      <c r="P140" s="34" t="s">
        <v>113</v>
      </c>
      <c r="Q140" s="61"/>
      <c r="S140" s="75"/>
    </row>
    <row r="141" spans="1:19" ht="63.75" hidden="1" customHeight="1" x14ac:dyDescent="0.15">
      <c r="A141" s="2">
        <v>119</v>
      </c>
      <c r="B141" s="54"/>
      <c r="C141" s="54"/>
      <c r="D141" s="54"/>
      <c r="E141" s="54"/>
      <c r="F141" s="55"/>
      <c r="G141" s="38" t="str">
        <f t="shared" ca="1" si="3"/>
        <v/>
      </c>
      <c r="H141" s="38" t="str">
        <f>IF(F141="","",VLOOKUP(DATEDIF(F141,DATE(IF(MONTH("2025/4/2")&lt;=3,YEAR("2025/4/2")-1,YEAR("2025/4/2")),4,1),"Y"),{0,"幼児";6,"小１";7,"小２";8,"小３";9,"小４";10,"小５";11,"小６";12,"中１";13,"中２";14,"中３";15,"高校";16,"高校";17,"高校";18,"大学/一般"},2,1))</f>
        <v/>
      </c>
      <c r="I141" s="38" t="str">
        <f t="shared" si="4"/>
        <v/>
      </c>
      <c r="J141" s="54" t="s">
        <v>30</v>
      </c>
      <c r="K141" s="54" t="s">
        <v>30</v>
      </c>
      <c r="L141" s="35">
        <f t="shared" si="5"/>
        <v>0</v>
      </c>
      <c r="M141" s="34" t="s">
        <v>113</v>
      </c>
      <c r="N141" s="34" t="s">
        <v>113</v>
      </c>
      <c r="O141" s="34" t="s">
        <v>113</v>
      </c>
      <c r="P141" s="34" t="s">
        <v>113</v>
      </c>
      <c r="Q141" s="61"/>
      <c r="S141" s="75"/>
    </row>
    <row r="142" spans="1:19" ht="63.75" hidden="1" customHeight="1" x14ac:dyDescent="0.15">
      <c r="A142" s="2">
        <v>120</v>
      </c>
      <c r="B142" s="54"/>
      <c r="C142" s="54"/>
      <c r="D142" s="54"/>
      <c r="E142" s="54"/>
      <c r="F142" s="55"/>
      <c r="G142" s="38" t="str">
        <f t="shared" ca="1" si="3"/>
        <v/>
      </c>
      <c r="H142" s="38" t="str">
        <f>IF(F142="","",VLOOKUP(DATEDIF(F142,DATE(IF(MONTH("2025/4/2")&lt;=3,YEAR("2025/4/2")-1,YEAR("2025/4/2")),4,1),"Y"),{0,"幼児";6,"小１";7,"小２";8,"小３";9,"小４";10,"小５";11,"小６";12,"中１";13,"中２";14,"中３";15,"高校";16,"高校";17,"高校";18,"大学/一般"},2,1))</f>
        <v/>
      </c>
      <c r="I142" s="38" t="str">
        <f t="shared" si="4"/>
        <v/>
      </c>
      <c r="J142" s="54" t="s">
        <v>30</v>
      </c>
      <c r="K142" s="54" t="s">
        <v>30</v>
      </c>
      <c r="L142" s="35">
        <f t="shared" si="5"/>
        <v>0</v>
      </c>
      <c r="M142" s="34" t="s">
        <v>113</v>
      </c>
      <c r="N142" s="34" t="s">
        <v>113</v>
      </c>
      <c r="O142" s="34" t="s">
        <v>113</v>
      </c>
      <c r="P142" s="34" t="s">
        <v>113</v>
      </c>
      <c r="Q142" s="61"/>
      <c r="S142" s="75"/>
    </row>
    <row r="143" spans="1:19" ht="63.75" hidden="1" customHeight="1" x14ac:dyDescent="0.15">
      <c r="A143" s="2">
        <v>121</v>
      </c>
      <c r="B143" s="54"/>
      <c r="C143" s="54"/>
      <c r="D143" s="54"/>
      <c r="E143" s="54"/>
      <c r="F143" s="55"/>
      <c r="G143" s="38" t="str">
        <f t="shared" ca="1" si="3"/>
        <v/>
      </c>
      <c r="H143" s="38" t="str">
        <f>IF(F143="","",VLOOKUP(DATEDIF(F143,DATE(IF(MONTH("2025/4/2")&lt;=3,YEAR("2025/4/2")-1,YEAR("2025/4/2")),4,1),"Y"),{0,"幼児";6,"小１";7,"小２";8,"小３";9,"小４";10,"小５";11,"小６";12,"中１";13,"中２";14,"中３";15,"高校";16,"高校";17,"高校";18,"大学/一般"},2,1))</f>
        <v/>
      </c>
      <c r="I143" s="38" t="str">
        <f t="shared" si="4"/>
        <v/>
      </c>
      <c r="J143" s="54" t="s">
        <v>30</v>
      </c>
      <c r="K143" s="54" t="s">
        <v>30</v>
      </c>
      <c r="L143" s="35">
        <f t="shared" si="5"/>
        <v>0</v>
      </c>
      <c r="M143" s="34" t="s">
        <v>113</v>
      </c>
      <c r="N143" s="34" t="s">
        <v>113</v>
      </c>
      <c r="O143" s="34" t="s">
        <v>113</v>
      </c>
      <c r="P143" s="34" t="s">
        <v>113</v>
      </c>
      <c r="Q143" s="61"/>
      <c r="S143" s="75"/>
    </row>
    <row r="144" spans="1:19" ht="63.75" hidden="1" customHeight="1" x14ac:dyDescent="0.15">
      <c r="A144" s="2">
        <v>122</v>
      </c>
      <c r="B144" s="54"/>
      <c r="C144" s="54"/>
      <c r="D144" s="54"/>
      <c r="E144" s="54"/>
      <c r="F144" s="55"/>
      <c r="G144" s="38" t="str">
        <f t="shared" ca="1" si="3"/>
        <v/>
      </c>
      <c r="H144" s="38" t="str">
        <f>IF(F144="","",VLOOKUP(DATEDIF(F144,DATE(IF(MONTH("2025/4/2")&lt;=3,YEAR("2025/4/2")-1,YEAR("2025/4/2")),4,1),"Y"),{0,"幼児";6,"小１";7,"小２";8,"小３";9,"小４";10,"小５";11,"小６";12,"中１";13,"中２";14,"中３";15,"高校";16,"高校";17,"高校";18,"大学/一般"},2,1))</f>
        <v/>
      </c>
      <c r="I144" s="38" t="str">
        <f t="shared" si="4"/>
        <v/>
      </c>
      <c r="J144" s="54" t="s">
        <v>30</v>
      </c>
      <c r="K144" s="54" t="s">
        <v>30</v>
      </c>
      <c r="L144" s="35">
        <f t="shared" si="5"/>
        <v>0</v>
      </c>
      <c r="M144" s="34" t="s">
        <v>113</v>
      </c>
      <c r="N144" s="34" t="s">
        <v>113</v>
      </c>
      <c r="O144" s="34" t="s">
        <v>113</v>
      </c>
      <c r="P144" s="34" t="s">
        <v>113</v>
      </c>
      <c r="Q144" s="61"/>
      <c r="S144" s="75"/>
    </row>
    <row r="145" spans="1:19" ht="63.75" hidden="1" customHeight="1" x14ac:dyDescent="0.15">
      <c r="A145" s="2">
        <v>123</v>
      </c>
      <c r="B145" s="54"/>
      <c r="C145" s="54"/>
      <c r="D145" s="54"/>
      <c r="E145" s="54"/>
      <c r="F145" s="55"/>
      <c r="G145" s="38" t="str">
        <f t="shared" ca="1" si="3"/>
        <v/>
      </c>
      <c r="H145" s="38" t="str">
        <f>IF(F145="","",VLOOKUP(DATEDIF(F145,DATE(IF(MONTH("2025/4/2")&lt;=3,YEAR("2025/4/2")-1,YEAR("2025/4/2")),4,1),"Y"),{0,"幼児";6,"小１";7,"小２";8,"小３";9,"小４";10,"小５";11,"小６";12,"中１";13,"中２";14,"中３";15,"高校";16,"高校";17,"高校";18,"大学/一般"},2,1))</f>
        <v/>
      </c>
      <c r="I145" s="38" t="str">
        <f t="shared" si="4"/>
        <v/>
      </c>
      <c r="J145" s="54" t="s">
        <v>30</v>
      </c>
      <c r="K145" s="54" t="s">
        <v>30</v>
      </c>
      <c r="L145" s="35">
        <f t="shared" si="5"/>
        <v>0</v>
      </c>
      <c r="M145" s="34" t="s">
        <v>113</v>
      </c>
      <c r="N145" s="34" t="s">
        <v>113</v>
      </c>
      <c r="O145" s="34" t="s">
        <v>113</v>
      </c>
      <c r="P145" s="34" t="s">
        <v>113</v>
      </c>
      <c r="Q145" s="61"/>
      <c r="S145" s="75"/>
    </row>
    <row r="146" spans="1:19" ht="63.75" hidden="1" customHeight="1" x14ac:dyDescent="0.15">
      <c r="A146" s="2">
        <v>124</v>
      </c>
      <c r="B146" s="54"/>
      <c r="C146" s="54"/>
      <c r="D146" s="54"/>
      <c r="E146" s="54"/>
      <c r="F146" s="55"/>
      <c r="G146" s="38" t="str">
        <f t="shared" ca="1" si="3"/>
        <v/>
      </c>
      <c r="H146" s="38" t="str">
        <f>IF(F146="","",VLOOKUP(DATEDIF(F146,DATE(IF(MONTH("2025/4/2")&lt;=3,YEAR("2025/4/2")-1,YEAR("2025/4/2")),4,1),"Y"),{0,"幼児";6,"小１";7,"小２";8,"小３";9,"小４";10,"小５";11,"小６";12,"中１";13,"中２";14,"中３";15,"高校";16,"高校";17,"高校";18,"大学/一般"},2,1))</f>
        <v/>
      </c>
      <c r="I146" s="38" t="str">
        <f t="shared" si="4"/>
        <v/>
      </c>
      <c r="J146" s="54" t="s">
        <v>30</v>
      </c>
      <c r="K146" s="54" t="s">
        <v>30</v>
      </c>
      <c r="L146" s="35">
        <f t="shared" si="5"/>
        <v>0</v>
      </c>
      <c r="M146" s="34" t="s">
        <v>113</v>
      </c>
      <c r="N146" s="34" t="s">
        <v>113</v>
      </c>
      <c r="O146" s="34" t="s">
        <v>113</v>
      </c>
      <c r="P146" s="34" t="s">
        <v>113</v>
      </c>
      <c r="Q146" s="61"/>
      <c r="S146" s="75"/>
    </row>
    <row r="147" spans="1:19" ht="63.75" hidden="1" customHeight="1" x14ac:dyDescent="0.15">
      <c r="A147" s="2">
        <v>125</v>
      </c>
      <c r="B147" s="54"/>
      <c r="C147" s="54"/>
      <c r="D147" s="54"/>
      <c r="E147" s="54"/>
      <c r="F147" s="55"/>
      <c r="G147" s="38" t="str">
        <f t="shared" ca="1" si="3"/>
        <v/>
      </c>
      <c r="H147" s="38" t="str">
        <f>IF(F147="","",VLOOKUP(DATEDIF(F147,DATE(IF(MONTH("2025/4/2")&lt;=3,YEAR("2025/4/2")-1,YEAR("2025/4/2")),4,1),"Y"),{0,"幼児";6,"小１";7,"小２";8,"小３";9,"小４";10,"小５";11,"小６";12,"中１";13,"中２";14,"中３";15,"高校";16,"高校";17,"高校";18,"大学/一般"},2,1))</f>
        <v/>
      </c>
      <c r="I147" s="38" t="str">
        <f t="shared" si="4"/>
        <v/>
      </c>
      <c r="J147" s="54" t="s">
        <v>30</v>
      </c>
      <c r="K147" s="54" t="s">
        <v>30</v>
      </c>
      <c r="L147" s="35">
        <f t="shared" si="5"/>
        <v>0</v>
      </c>
      <c r="M147" s="34" t="s">
        <v>113</v>
      </c>
      <c r="N147" s="34" t="s">
        <v>113</v>
      </c>
      <c r="O147" s="34" t="s">
        <v>113</v>
      </c>
      <c r="P147" s="34" t="s">
        <v>113</v>
      </c>
      <c r="Q147" s="61"/>
      <c r="S147" s="75"/>
    </row>
    <row r="148" spans="1:19" ht="63.75" hidden="1" customHeight="1" x14ac:dyDescent="0.15">
      <c r="A148" s="2">
        <v>126</v>
      </c>
      <c r="B148" s="54"/>
      <c r="C148" s="54"/>
      <c r="D148" s="54"/>
      <c r="E148" s="54"/>
      <c r="F148" s="55"/>
      <c r="G148" s="38" t="str">
        <f t="shared" ca="1" si="3"/>
        <v/>
      </c>
      <c r="H148" s="38" t="str">
        <f>IF(F148="","",VLOOKUP(DATEDIF(F148,DATE(IF(MONTH("2025/4/2")&lt;=3,YEAR("2025/4/2")-1,YEAR("2025/4/2")),4,1),"Y"),{0,"幼児";6,"小１";7,"小２";8,"小３";9,"小４";10,"小５";11,"小６";12,"中１";13,"中２";14,"中３";15,"高校";16,"高校";17,"高校";18,"大学/一般"},2,1))</f>
        <v/>
      </c>
      <c r="I148" s="38" t="str">
        <f t="shared" si="4"/>
        <v/>
      </c>
      <c r="J148" s="54" t="s">
        <v>30</v>
      </c>
      <c r="K148" s="54" t="s">
        <v>30</v>
      </c>
      <c r="L148" s="35">
        <f t="shared" si="5"/>
        <v>0</v>
      </c>
      <c r="M148" s="34" t="s">
        <v>113</v>
      </c>
      <c r="N148" s="34" t="s">
        <v>113</v>
      </c>
      <c r="O148" s="34" t="s">
        <v>113</v>
      </c>
      <c r="P148" s="34" t="s">
        <v>113</v>
      </c>
      <c r="Q148" s="61"/>
      <c r="S148" s="75"/>
    </row>
    <row r="149" spans="1:19" ht="63.75" hidden="1" customHeight="1" x14ac:dyDescent="0.15">
      <c r="A149" s="2">
        <v>127</v>
      </c>
      <c r="B149" s="54"/>
      <c r="C149" s="54"/>
      <c r="D149" s="54"/>
      <c r="E149" s="54"/>
      <c r="F149" s="55"/>
      <c r="G149" s="38" t="str">
        <f t="shared" ca="1" si="3"/>
        <v/>
      </c>
      <c r="H149" s="38" t="str">
        <f>IF(F149="","",VLOOKUP(DATEDIF(F149,DATE(IF(MONTH("2025/4/2")&lt;=3,YEAR("2025/4/2")-1,YEAR("2025/4/2")),4,1),"Y"),{0,"幼児";6,"小１";7,"小２";8,"小３";9,"小４";10,"小５";11,"小６";12,"中１";13,"中２";14,"中３";15,"高校";16,"高校";17,"高校";18,"大学/一般"},2,1))</f>
        <v/>
      </c>
      <c r="I149" s="38" t="str">
        <f t="shared" si="4"/>
        <v/>
      </c>
      <c r="J149" s="54" t="s">
        <v>30</v>
      </c>
      <c r="K149" s="54" t="s">
        <v>30</v>
      </c>
      <c r="L149" s="35">
        <f t="shared" si="5"/>
        <v>0</v>
      </c>
      <c r="M149" s="34" t="s">
        <v>113</v>
      </c>
      <c r="N149" s="34" t="s">
        <v>113</v>
      </c>
      <c r="O149" s="34" t="s">
        <v>113</v>
      </c>
      <c r="P149" s="34" t="s">
        <v>113</v>
      </c>
      <c r="Q149" s="61"/>
      <c r="S149" s="75"/>
    </row>
    <row r="150" spans="1:19" ht="63.75" hidden="1" customHeight="1" x14ac:dyDescent="0.15">
      <c r="A150" s="2">
        <v>128</v>
      </c>
      <c r="B150" s="54"/>
      <c r="C150" s="54"/>
      <c r="D150" s="54"/>
      <c r="E150" s="54"/>
      <c r="F150" s="55"/>
      <c r="G150" s="38" t="str">
        <f t="shared" ca="1" si="3"/>
        <v/>
      </c>
      <c r="H150" s="38" t="str">
        <f>IF(F150="","",VLOOKUP(DATEDIF(F150,DATE(IF(MONTH("2025/4/2")&lt;=3,YEAR("2025/4/2")-1,YEAR("2025/4/2")),4,1),"Y"),{0,"幼児";6,"小１";7,"小２";8,"小３";9,"小４";10,"小５";11,"小６";12,"中１";13,"中２";14,"中３";15,"高校";16,"高校";17,"高校";18,"大学/一般"},2,1))</f>
        <v/>
      </c>
      <c r="I150" s="38" t="str">
        <f t="shared" si="4"/>
        <v/>
      </c>
      <c r="J150" s="54" t="s">
        <v>30</v>
      </c>
      <c r="K150" s="54" t="s">
        <v>30</v>
      </c>
      <c r="L150" s="35">
        <f t="shared" si="5"/>
        <v>0</v>
      </c>
      <c r="M150" s="34" t="s">
        <v>113</v>
      </c>
      <c r="N150" s="34" t="s">
        <v>113</v>
      </c>
      <c r="O150" s="34" t="s">
        <v>113</v>
      </c>
      <c r="P150" s="34" t="s">
        <v>113</v>
      </c>
      <c r="Q150" s="61"/>
      <c r="S150" s="75"/>
    </row>
    <row r="151" spans="1:19" ht="63.75" hidden="1" customHeight="1" x14ac:dyDescent="0.15">
      <c r="A151" s="2">
        <v>129</v>
      </c>
      <c r="B151" s="54"/>
      <c r="C151" s="54"/>
      <c r="D151" s="54"/>
      <c r="E151" s="54"/>
      <c r="F151" s="55"/>
      <c r="G151" s="38" t="str">
        <f t="shared" ca="1" si="3"/>
        <v/>
      </c>
      <c r="H151" s="38" t="str">
        <f>IF(F151="","",VLOOKUP(DATEDIF(F151,DATE(IF(MONTH("2025/4/2")&lt;=3,YEAR("2025/4/2")-1,YEAR("2025/4/2")),4,1),"Y"),{0,"幼児";6,"小１";7,"小２";8,"小３";9,"小４";10,"小５";11,"小６";12,"中１";13,"中２";14,"中３";15,"高校";16,"高校";17,"高校";18,"大学/一般"},2,1))</f>
        <v/>
      </c>
      <c r="I151" s="38" t="str">
        <f t="shared" si="4"/>
        <v/>
      </c>
      <c r="J151" s="54" t="s">
        <v>30</v>
      </c>
      <c r="K151" s="54" t="s">
        <v>30</v>
      </c>
      <c r="L151" s="35">
        <f t="shared" si="5"/>
        <v>0</v>
      </c>
      <c r="M151" s="34" t="s">
        <v>113</v>
      </c>
      <c r="N151" s="34" t="s">
        <v>113</v>
      </c>
      <c r="O151" s="34" t="s">
        <v>113</v>
      </c>
      <c r="P151" s="34" t="s">
        <v>113</v>
      </c>
      <c r="Q151" s="61"/>
      <c r="S151" s="75"/>
    </row>
    <row r="152" spans="1:19" ht="63.75" hidden="1" customHeight="1" x14ac:dyDescent="0.15">
      <c r="A152" s="2">
        <v>130</v>
      </c>
      <c r="B152" s="54"/>
      <c r="C152" s="54"/>
      <c r="D152" s="54"/>
      <c r="E152" s="54"/>
      <c r="F152" s="55"/>
      <c r="G152" s="38" t="str">
        <f t="shared" ref="G152:G172" ca="1" si="6">IF(F152&lt;&gt;"",DATEDIF(F152,TODAY(),"Y"),"")</f>
        <v/>
      </c>
      <c r="H152" s="38" t="str">
        <f>IF(F152="","",VLOOKUP(DATEDIF(F152,DATE(IF(MONTH("2025/4/2")&lt;=3,YEAR("2025/4/2")-1,YEAR("2025/4/2")),4,1),"Y"),{0,"幼児";6,"小１";7,"小２";8,"小３";9,"小４";10,"小５";11,"小６";12,"中１";13,"中２";14,"中３";15,"高校";16,"高校";17,"高校";18,"大学/一般"},2,1))</f>
        <v/>
      </c>
      <c r="I152" s="38" t="str">
        <f t="shared" ref="I152:I172" si="7">IF(F152="","","新規会員")</f>
        <v/>
      </c>
      <c r="J152" s="54" t="s">
        <v>30</v>
      </c>
      <c r="K152" s="54" t="s">
        <v>30</v>
      </c>
      <c r="L152" s="35">
        <f t="shared" ref="L152:L172" si="8">IF(I152="",0,1000)</f>
        <v>0</v>
      </c>
      <c r="M152" s="34" t="s">
        <v>113</v>
      </c>
      <c r="N152" s="34" t="s">
        <v>113</v>
      </c>
      <c r="O152" s="34" t="s">
        <v>113</v>
      </c>
      <c r="P152" s="34" t="s">
        <v>113</v>
      </c>
      <c r="Q152" s="61"/>
      <c r="S152" s="75"/>
    </row>
    <row r="153" spans="1:19" ht="63.75" hidden="1" customHeight="1" x14ac:dyDescent="0.15">
      <c r="A153" s="2">
        <v>131</v>
      </c>
      <c r="B153" s="54"/>
      <c r="C153" s="54"/>
      <c r="D153" s="54"/>
      <c r="E153" s="54"/>
      <c r="F153" s="55"/>
      <c r="G153" s="38" t="str">
        <f t="shared" ca="1" si="6"/>
        <v/>
      </c>
      <c r="H153" s="38" t="str">
        <f>IF(F153="","",VLOOKUP(DATEDIF(F153,DATE(IF(MONTH("2025/4/2")&lt;=3,YEAR("2025/4/2")-1,YEAR("2025/4/2")),4,1),"Y"),{0,"幼児";6,"小１";7,"小２";8,"小３";9,"小４";10,"小５";11,"小６";12,"中１";13,"中２";14,"中３";15,"高校";16,"高校";17,"高校";18,"大学/一般"},2,1))</f>
        <v/>
      </c>
      <c r="I153" s="38" t="str">
        <f t="shared" si="7"/>
        <v/>
      </c>
      <c r="J153" s="54" t="s">
        <v>30</v>
      </c>
      <c r="K153" s="54" t="s">
        <v>30</v>
      </c>
      <c r="L153" s="35">
        <f t="shared" si="8"/>
        <v>0</v>
      </c>
      <c r="M153" s="34" t="s">
        <v>113</v>
      </c>
      <c r="N153" s="34" t="s">
        <v>113</v>
      </c>
      <c r="O153" s="34" t="s">
        <v>113</v>
      </c>
      <c r="P153" s="34" t="s">
        <v>113</v>
      </c>
      <c r="Q153" s="61"/>
      <c r="S153" s="75"/>
    </row>
    <row r="154" spans="1:19" ht="63.75" hidden="1" customHeight="1" x14ac:dyDescent="0.15">
      <c r="A154" s="2">
        <v>132</v>
      </c>
      <c r="B154" s="54"/>
      <c r="C154" s="54"/>
      <c r="D154" s="54"/>
      <c r="E154" s="54"/>
      <c r="F154" s="55"/>
      <c r="G154" s="38" t="str">
        <f t="shared" ca="1" si="6"/>
        <v/>
      </c>
      <c r="H154" s="38" t="str">
        <f>IF(F154="","",VLOOKUP(DATEDIF(F154,DATE(IF(MONTH("2025/4/2")&lt;=3,YEAR("2025/4/2")-1,YEAR("2025/4/2")),4,1),"Y"),{0,"幼児";6,"小１";7,"小２";8,"小３";9,"小４";10,"小５";11,"小６";12,"中１";13,"中２";14,"中３";15,"高校";16,"高校";17,"高校";18,"大学/一般"},2,1))</f>
        <v/>
      </c>
      <c r="I154" s="38" t="str">
        <f t="shared" si="7"/>
        <v/>
      </c>
      <c r="J154" s="54" t="s">
        <v>30</v>
      </c>
      <c r="K154" s="54" t="s">
        <v>30</v>
      </c>
      <c r="L154" s="35">
        <f t="shared" si="8"/>
        <v>0</v>
      </c>
      <c r="M154" s="34" t="s">
        <v>113</v>
      </c>
      <c r="N154" s="34" t="s">
        <v>113</v>
      </c>
      <c r="O154" s="34" t="s">
        <v>113</v>
      </c>
      <c r="P154" s="34" t="s">
        <v>113</v>
      </c>
      <c r="Q154" s="61"/>
      <c r="S154" s="75"/>
    </row>
    <row r="155" spans="1:19" ht="63.75" hidden="1" customHeight="1" x14ac:dyDescent="0.15">
      <c r="A155" s="2">
        <v>133</v>
      </c>
      <c r="B155" s="54"/>
      <c r="C155" s="54"/>
      <c r="D155" s="54"/>
      <c r="E155" s="54"/>
      <c r="F155" s="55"/>
      <c r="G155" s="38" t="str">
        <f t="shared" ca="1" si="6"/>
        <v/>
      </c>
      <c r="H155" s="38" t="str">
        <f>IF(F155="","",VLOOKUP(DATEDIF(F155,DATE(IF(MONTH("2025/4/2")&lt;=3,YEAR("2025/4/2")-1,YEAR("2025/4/2")),4,1),"Y"),{0,"幼児";6,"小１";7,"小２";8,"小３";9,"小４";10,"小５";11,"小６";12,"中１";13,"中２";14,"中３";15,"高校";16,"高校";17,"高校";18,"大学/一般"},2,1))</f>
        <v/>
      </c>
      <c r="I155" s="38" t="str">
        <f t="shared" si="7"/>
        <v/>
      </c>
      <c r="J155" s="54" t="s">
        <v>30</v>
      </c>
      <c r="K155" s="54" t="s">
        <v>30</v>
      </c>
      <c r="L155" s="35">
        <f t="shared" si="8"/>
        <v>0</v>
      </c>
      <c r="M155" s="34" t="s">
        <v>113</v>
      </c>
      <c r="N155" s="34" t="s">
        <v>113</v>
      </c>
      <c r="O155" s="34" t="s">
        <v>113</v>
      </c>
      <c r="P155" s="34" t="s">
        <v>113</v>
      </c>
      <c r="Q155" s="61"/>
      <c r="S155" s="75"/>
    </row>
    <row r="156" spans="1:19" ht="63.75" hidden="1" customHeight="1" x14ac:dyDescent="0.15">
      <c r="A156" s="2">
        <v>134</v>
      </c>
      <c r="B156" s="54"/>
      <c r="C156" s="54"/>
      <c r="D156" s="54"/>
      <c r="E156" s="54"/>
      <c r="F156" s="55"/>
      <c r="G156" s="38" t="str">
        <f t="shared" ca="1" si="6"/>
        <v/>
      </c>
      <c r="H156" s="38" t="str">
        <f>IF(F156="","",VLOOKUP(DATEDIF(F156,DATE(IF(MONTH("2025/4/2")&lt;=3,YEAR("2025/4/2")-1,YEAR("2025/4/2")),4,1),"Y"),{0,"幼児";6,"小１";7,"小２";8,"小３";9,"小４";10,"小５";11,"小６";12,"中１";13,"中２";14,"中３";15,"高校";16,"高校";17,"高校";18,"大学/一般"},2,1))</f>
        <v/>
      </c>
      <c r="I156" s="38" t="str">
        <f t="shared" si="7"/>
        <v/>
      </c>
      <c r="J156" s="54" t="s">
        <v>30</v>
      </c>
      <c r="K156" s="54" t="s">
        <v>30</v>
      </c>
      <c r="L156" s="35">
        <f t="shared" si="8"/>
        <v>0</v>
      </c>
      <c r="M156" s="34" t="s">
        <v>113</v>
      </c>
      <c r="N156" s="34" t="s">
        <v>113</v>
      </c>
      <c r="O156" s="34" t="s">
        <v>113</v>
      </c>
      <c r="P156" s="34" t="s">
        <v>113</v>
      </c>
      <c r="Q156" s="61"/>
      <c r="S156" s="75"/>
    </row>
    <row r="157" spans="1:19" ht="63.75" hidden="1" customHeight="1" x14ac:dyDescent="0.15">
      <c r="A157" s="2">
        <v>135</v>
      </c>
      <c r="B157" s="54"/>
      <c r="C157" s="54"/>
      <c r="D157" s="54"/>
      <c r="E157" s="54"/>
      <c r="F157" s="55"/>
      <c r="G157" s="38" t="str">
        <f t="shared" ca="1" si="6"/>
        <v/>
      </c>
      <c r="H157" s="38" t="str">
        <f>IF(F157="","",VLOOKUP(DATEDIF(F157,DATE(IF(MONTH("2025/4/2")&lt;=3,YEAR("2025/4/2")-1,YEAR("2025/4/2")),4,1),"Y"),{0,"幼児";6,"小１";7,"小２";8,"小３";9,"小４";10,"小５";11,"小６";12,"中１";13,"中２";14,"中３";15,"高校";16,"高校";17,"高校";18,"大学/一般"},2,1))</f>
        <v/>
      </c>
      <c r="I157" s="38" t="str">
        <f t="shared" si="7"/>
        <v/>
      </c>
      <c r="J157" s="54" t="s">
        <v>30</v>
      </c>
      <c r="K157" s="54" t="s">
        <v>30</v>
      </c>
      <c r="L157" s="35">
        <f t="shared" si="8"/>
        <v>0</v>
      </c>
      <c r="M157" s="34" t="s">
        <v>113</v>
      </c>
      <c r="N157" s="34" t="s">
        <v>113</v>
      </c>
      <c r="O157" s="34" t="s">
        <v>113</v>
      </c>
      <c r="P157" s="34" t="s">
        <v>113</v>
      </c>
      <c r="Q157" s="61"/>
      <c r="S157" s="75"/>
    </row>
    <row r="158" spans="1:19" ht="63.75" hidden="1" customHeight="1" x14ac:dyDescent="0.15">
      <c r="A158" s="2">
        <v>136</v>
      </c>
      <c r="B158" s="54"/>
      <c r="C158" s="54"/>
      <c r="D158" s="54"/>
      <c r="E158" s="54"/>
      <c r="F158" s="55"/>
      <c r="G158" s="38" t="str">
        <f t="shared" ca="1" si="6"/>
        <v/>
      </c>
      <c r="H158" s="38" t="str">
        <f>IF(F158="","",VLOOKUP(DATEDIF(F158,DATE(IF(MONTH("2025/4/2")&lt;=3,YEAR("2025/4/2")-1,YEAR("2025/4/2")),4,1),"Y"),{0,"幼児";6,"小１";7,"小２";8,"小３";9,"小４";10,"小５";11,"小６";12,"中１";13,"中２";14,"中３";15,"高校";16,"高校";17,"高校";18,"大学/一般"},2,1))</f>
        <v/>
      </c>
      <c r="I158" s="38" t="str">
        <f t="shared" si="7"/>
        <v/>
      </c>
      <c r="J158" s="54" t="s">
        <v>30</v>
      </c>
      <c r="K158" s="54" t="s">
        <v>30</v>
      </c>
      <c r="L158" s="35">
        <f t="shared" si="8"/>
        <v>0</v>
      </c>
      <c r="M158" s="34" t="s">
        <v>113</v>
      </c>
      <c r="N158" s="34" t="s">
        <v>113</v>
      </c>
      <c r="O158" s="34" t="s">
        <v>113</v>
      </c>
      <c r="P158" s="34" t="s">
        <v>113</v>
      </c>
      <c r="Q158" s="61"/>
      <c r="S158" s="75"/>
    </row>
    <row r="159" spans="1:19" ht="63.75" hidden="1" customHeight="1" x14ac:dyDescent="0.15">
      <c r="A159" s="2">
        <v>137</v>
      </c>
      <c r="B159" s="54"/>
      <c r="C159" s="54"/>
      <c r="D159" s="54"/>
      <c r="E159" s="54"/>
      <c r="F159" s="55"/>
      <c r="G159" s="38" t="str">
        <f t="shared" ca="1" si="6"/>
        <v/>
      </c>
      <c r="H159" s="38" t="str">
        <f>IF(F159="","",VLOOKUP(DATEDIF(F159,DATE(IF(MONTH("2025/4/2")&lt;=3,YEAR("2025/4/2")-1,YEAR("2025/4/2")),4,1),"Y"),{0,"幼児";6,"小１";7,"小２";8,"小３";9,"小４";10,"小５";11,"小６";12,"中１";13,"中２";14,"中３";15,"高校";16,"高校";17,"高校";18,"大学/一般"},2,1))</f>
        <v/>
      </c>
      <c r="I159" s="38" t="str">
        <f t="shared" si="7"/>
        <v/>
      </c>
      <c r="J159" s="54" t="s">
        <v>30</v>
      </c>
      <c r="K159" s="54" t="s">
        <v>30</v>
      </c>
      <c r="L159" s="35">
        <f t="shared" si="8"/>
        <v>0</v>
      </c>
      <c r="M159" s="34" t="s">
        <v>113</v>
      </c>
      <c r="N159" s="34" t="s">
        <v>113</v>
      </c>
      <c r="O159" s="34" t="s">
        <v>113</v>
      </c>
      <c r="P159" s="34" t="s">
        <v>113</v>
      </c>
      <c r="Q159" s="61"/>
      <c r="S159" s="75"/>
    </row>
    <row r="160" spans="1:19" ht="63.75" hidden="1" customHeight="1" x14ac:dyDescent="0.15">
      <c r="A160" s="2">
        <v>138</v>
      </c>
      <c r="B160" s="54"/>
      <c r="C160" s="54"/>
      <c r="D160" s="54"/>
      <c r="E160" s="54"/>
      <c r="F160" s="55"/>
      <c r="G160" s="38" t="str">
        <f t="shared" ca="1" si="6"/>
        <v/>
      </c>
      <c r="H160" s="38" t="str">
        <f>IF(F160="","",VLOOKUP(DATEDIF(F160,DATE(IF(MONTH("2025/4/2")&lt;=3,YEAR("2025/4/2")-1,YEAR("2025/4/2")),4,1),"Y"),{0,"幼児";6,"小１";7,"小２";8,"小３";9,"小４";10,"小５";11,"小６";12,"中１";13,"中２";14,"中３";15,"高校";16,"高校";17,"高校";18,"大学/一般"},2,1))</f>
        <v/>
      </c>
      <c r="I160" s="38" t="str">
        <f t="shared" si="7"/>
        <v/>
      </c>
      <c r="J160" s="54" t="s">
        <v>30</v>
      </c>
      <c r="K160" s="54" t="s">
        <v>30</v>
      </c>
      <c r="L160" s="35">
        <f t="shared" si="8"/>
        <v>0</v>
      </c>
      <c r="M160" s="34" t="s">
        <v>113</v>
      </c>
      <c r="N160" s="34" t="s">
        <v>113</v>
      </c>
      <c r="O160" s="34" t="s">
        <v>113</v>
      </c>
      <c r="P160" s="34" t="s">
        <v>113</v>
      </c>
      <c r="Q160" s="61"/>
      <c r="S160" s="75"/>
    </row>
    <row r="161" spans="1:19" ht="63.75" hidden="1" customHeight="1" x14ac:dyDescent="0.15">
      <c r="A161" s="2">
        <v>139</v>
      </c>
      <c r="B161" s="54"/>
      <c r="C161" s="54"/>
      <c r="D161" s="54"/>
      <c r="E161" s="54"/>
      <c r="F161" s="55"/>
      <c r="G161" s="38" t="str">
        <f t="shared" ca="1" si="6"/>
        <v/>
      </c>
      <c r="H161" s="38" t="str">
        <f>IF(F161="","",VLOOKUP(DATEDIF(F161,DATE(IF(MONTH("2025/4/2")&lt;=3,YEAR("2025/4/2")-1,YEAR("2025/4/2")),4,1),"Y"),{0,"幼児";6,"小１";7,"小２";8,"小３";9,"小４";10,"小５";11,"小６";12,"中１";13,"中２";14,"中３";15,"高校";16,"高校";17,"高校";18,"大学/一般"},2,1))</f>
        <v/>
      </c>
      <c r="I161" s="38" t="str">
        <f t="shared" si="7"/>
        <v/>
      </c>
      <c r="J161" s="54" t="s">
        <v>30</v>
      </c>
      <c r="K161" s="54" t="s">
        <v>30</v>
      </c>
      <c r="L161" s="35">
        <f t="shared" si="8"/>
        <v>0</v>
      </c>
      <c r="M161" s="34" t="s">
        <v>113</v>
      </c>
      <c r="N161" s="34" t="s">
        <v>113</v>
      </c>
      <c r="O161" s="34" t="s">
        <v>113</v>
      </c>
      <c r="P161" s="34" t="s">
        <v>113</v>
      </c>
      <c r="Q161" s="61"/>
      <c r="S161" s="75"/>
    </row>
    <row r="162" spans="1:19" ht="63.75" hidden="1" customHeight="1" x14ac:dyDescent="0.15">
      <c r="A162" s="2">
        <v>140</v>
      </c>
      <c r="B162" s="54"/>
      <c r="C162" s="54"/>
      <c r="D162" s="54"/>
      <c r="E162" s="54"/>
      <c r="F162" s="55"/>
      <c r="G162" s="38" t="str">
        <f t="shared" ca="1" si="6"/>
        <v/>
      </c>
      <c r="H162" s="38" t="str">
        <f>IF(F162="","",VLOOKUP(DATEDIF(F162,DATE(IF(MONTH("2025/4/2")&lt;=3,YEAR("2025/4/2")-1,YEAR("2025/4/2")),4,1),"Y"),{0,"幼児";6,"小１";7,"小２";8,"小３";9,"小４";10,"小５";11,"小６";12,"中１";13,"中２";14,"中３";15,"高校";16,"高校";17,"高校";18,"大学/一般"},2,1))</f>
        <v/>
      </c>
      <c r="I162" s="38" t="str">
        <f t="shared" si="7"/>
        <v/>
      </c>
      <c r="J162" s="54" t="s">
        <v>30</v>
      </c>
      <c r="K162" s="54" t="s">
        <v>30</v>
      </c>
      <c r="L162" s="35">
        <f t="shared" si="8"/>
        <v>0</v>
      </c>
      <c r="M162" s="34" t="s">
        <v>113</v>
      </c>
      <c r="N162" s="34" t="s">
        <v>113</v>
      </c>
      <c r="O162" s="34" t="s">
        <v>113</v>
      </c>
      <c r="P162" s="34" t="s">
        <v>113</v>
      </c>
      <c r="Q162" s="61"/>
      <c r="S162" s="75"/>
    </row>
    <row r="163" spans="1:19" ht="63.75" hidden="1" customHeight="1" x14ac:dyDescent="0.15">
      <c r="A163" s="2">
        <v>141</v>
      </c>
      <c r="B163" s="54"/>
      <c r="C163" s="54"/>
      <c r="D163" s="54"/>
      <c r="E163" s="54"/>
      <c r="F163" s="55"/>
      <c r="G163" s="38" t="str">
        <f t="shared" ca="1" si="6"/>
        <v/>
      </c>
      <c r="H163" s="38" t="str">
        <f>IF(F163="","",VLOOKUP(DATEDIF(F163,DATE(IF(MONTH("2025/4/2")&lt;=3,YEAR("2025/4/2")-1,YEAR("2025/4/2")),4,1),"Y"),{0,"幼児";6,"小１";7,"小２";8,"小３";9,"小４";10,"小５";11,"小６";12,"中１";13,"中２";14,"中３";15,"高校";16,"高校";17,"高校";18,"大学/一般"},2,1))</f>
        <v/>
      </c>
      <c r="I163" s="38" t="str">
        <f t="shared" si="7"/>
        <v/>
      </c>
      <c r="J163" s="54" t="s">
        <v>30</v>
      </c>
      <c r="K163" s="54" t="s">
        <v>30</v>
      </c>
      <c r="L163" s="35">
        <f t="shared" si="8"/>
        <v>0</v>
      </c>
      <c r="M163" s="34" t="s">
        <v>113</v>
      </c>
      <c r="N163" s="34" t="s">
        <v>113</v>
      </c>
      <c r="O163" s="34" t="s">
        <v>113</v>
      </c>
      <c r="P163" s="34" t="s">
        <v>113</v>
      </c>
      <c r="Q163" s="61"/>
      <c r="S163" s="75"/>
    </row>
    <row r="164" spans="1:19" ht="63.75" hidden="1" customHeight="1" x14ac:dyDescent="0.15">
      <c r="A164" s="2">
        <v>142</v>
      </c>
      <c r="B164" s="54"/>
      <c r="C164" s="54"/>
      <c r="D164" s="54"/>
      <c r="E164" s="54"/>
      <c r="F164" s="55"/>
      <c r="G164" s="38" t="str">
        <f t="shared" ca="1" si="6"/>
        <v/>
      </c>
      <c r="H164" s="38" t="str">
        <f>IF(F164="","",VLOOKUP(DATEDIF(F164,DATE(IF(MONTH("2025/4/2")&lt;=3,YEAR("2025/4/2")-1,YEAR("2025/4/2")),4,1),"Y"),{0,"幼児";6,"小１";7,"小２";8,"小３";9,"小４";10,"小５";11,"小６";12,"中１";13,"中２";14,"中３";15,"高校";16,"高校";17,"高校";18,"大学/一般"},2,1))</f>
        <v/>
      </c>
      <c r="I164" s="38" t="str">
        <f t="shared" si="7"/>
        <v/>
      </c>
      <c r="J164" s="54" t="s">
        <v>30</v>
      </c>
      <c r="K164" s="54" t="s">
        <v>30</v>
      </c>
      <c r="L164" s="35">
        <f t="shared" si="8"/>
        <v>0</v>
      </c>
      <c r="M164" s="34" t="s">
        <v>113</v>
      </c>
      <c r="N164" s="34" t="s">
        <v>113</v>
      </c>
      <c r="O164" s="34" t="s">
        <v>113</v>
      </c>
      <c r="P164" s="34" t="s">
        <v>113</v>
      </c>
      <c r="Q164" s="61"/>
      <c r="S164" s="75"/>
    </row>
    <row r="165" spans="1:19" ht="63.75" hidden="1" customHeight="1" x14ac:dyDescent="0.15">
      <c r="A165" s="2">
        <v>143</v>
      </c>
      <c r="B165" s="54"/>
      <c r="C165" s="54"/>
      <c r="D165" s="54"/>
      <c r="E165" s="54"/>
      <c r="F165" s="55"/>
      <c r="G165" s="38" t="str">
        <f t="shared" ca="1" si="6"/>
        <v/>
      </c>
      <c r="H165" s="38" t="str">
        <f>IF(F165="","",VLOOKUP(DATEDIF(F165,DATE(IF(MONTH("2025/4/2")&lt;=3,YEAR("2025/4/2")-1,YEAR("2025/4/2")),4,1),"Y"),{0,"幼児";6,"小１";7,"小２";8,"小３";9,"小４";10,"小５";11,"小６";12,"中１";13,"中２";14,"中３";15,"高校";16,"高校";17,"高校";18,"大学/一般"},2,1))</f>
        <v/>
      </c>
      <c r="I165" s="38" t="str">
        <f t="shared" si="7"/>
        <v/>
      </c>
      <c r="J165" s="54" t="s">
        <v>30</v>
      </c>
      <c r="K165" s="54" t="s">
        <v>30</v>
      </c>
      <c r="L165" s="35">
        <f t="shared" si="8"/>
        <v>0</v>
      </c>
      <c r="M165" s="34" t="s">
        <v>113</v>
      </c>
      <c r="N165" s="34" t="s">
        <v>113</v>
      </c>
      <c r="O165" s="34" t="s">
        <v>113</v>
      </c>
      <c r="P165" s="34" t="s">
        <v>113</v>
      </c>
      <c r="Q165" s="61"/>
      <c r="S165" s="75"/>
    </row>
    <row r="166" spans="1:19" ht="63.75" hidden="1" customHeight="1" x14ac:dyDescent="0.15">
      <c r="A166" s="2">
        <v>144</v>
      </c>
      <c r="B166" s="54"/>
      <c r="C166" s="54"/>
      <c r="D166" s="54"/>
      <c r="E166" s="54"/>
      <c r="F166" s="55"/>
      <c r="G166" s="38" t="str">
        <f t="shared" ca="1" si="6"/>
        <v/>
      </c>
      <c r="H166" s="38" t="str">
        <f>IF(F166="","",VLOOKUP(DATEDIF(F166,DATE(IF(MONTH("2025/4/2")&lt;=3,YEAR("2025/4/2")-1,YEAR("2025/4/2")),4,1),"Y"),{0,"幼児";6,"小１";7,"小２";8,"小３";9,"小４";10,"小５";11,"小６";12,"中１";13,"中２";14,"中３";15,"高校";16,"高校";17,"高校";18,"大学/一般"},2,1))</f>
        <v/>
      </c>
      <c r="I166" s="38" t="str">
        <f t="shared" si="7"/>
        <v/>
      </c>
      <c r="J166" s="54" t="s">
        <v>30</v>
      </c>
      <c r="K166" s="54" t="s">
        <v>30</v>
      </c>
      <c r="L166" s="35">
        <f t="shared" si="8"/>
        <v>0</v>
      </c>
      <c r="M166" s="34" t="s">
        <v>113</v>
      </c>
      <c r="N166" s="34" t="s">
        <v>113</v>
      </c>
      <c r="O166" s="34" t="s">
        <v>113</v>
      </c>
      <c r="P166" s="34" t="s">
        <v>113</v>
      </c>
      <c r="Q166" s="61"/>
      <c r="S166" s="75"/>
    </row>
    <row r="167" spans="1:19" ht="63.75" hidden="1" customHeight="1" x14ac:dyDescent="0.15">
      <c r="A167" s="2">
        <v>145</v>
      </c>
      <c r="B167" s="54"/>
      <c r="C167" s="54"/>
      <c r="D167" s="54"/>
      <c r="E167" s="54"/>
      <c r="F167" s="55"/>
      <c r="G167" s="38" t="str">
        <f t="shared" ca="1" si="6"/>
        <v/>
      </c>
      <c r="H167" s="38" t="str">
        <f>IF(F167="","",VLOOKUP(DATEDIF(F167,DATE(IF(MONTH("2025/4/2")&lt;=3,YEAR("2025/4/2")-1,YEAR("2025/4/2")),4,1),"Y"),{0,"幼児";6,"小１";7,"小２";8,"小３";9,"小４";10,"小５";11,"小６";12,"中１";13,"中２";14,"中３";15,"高校";16,"高校";17,"高校";18,"大学/一般"},2,1))</f>
        <v/>
      </c>
      <c r="I167" s="38" t="str">
        <f t="shared" si="7"/>
        <v/>
      </c>
      <c r="J167" s="54" t="s">
        <v>30</v>
      </c>
      <c r="K167" s="54" t="s">
        <v>30</v>
      </c>
      <c r="L167" s="35">
        <f t="shared" si="8"/>
        <v>0</v>
      </c>
      <c r="M167" s="34" t="s">
        <v>113</v>
      </c>
      <c r="N167" s="34" t="s">
        <v>113</v>
      </c>
      <c r="O167" s="34" t="s">
        <v>113</v>
      </c>
      <c r="P167" s="34" t="s">
        <v>113</v>
      </c>
      <c r="Q167" s="61"/>
      <c r="S167" s="75"/>
    </row>
    <row r="168" spans="1:19" ht="63.75" hidden="1" customHeight="1" x14ac:dyDescent="0.15">
      <c r="A168" s="2">
        <v>146</v>
      </c>
      <c r="B168" s="54"/>
      <c r="C168" s="54"/>
      <c r="D168" s="54"/>
      <c r="E168" s="54"/>
      <c r="F168" s="55"/>
      <c r="G168" s="38" t="str">
        <f t="shared" ca="1" si="6"/>
        <v/>
      </c>
      <c r="H168" s="38" t="str">
        <f>IF(F168="","",VLOOKUP(DATEDIF(F168,DATE(IF(MONTH("2025/4/2")&lt;=3,YEAR("2025/4/2")-1,YEAR("2025/4/2")),4,1),"Y"),{0,"幼児";6,"小１";7,"小２";8,"小３";9,"小４";10,"小５";11,"小６";12,"中１";13,"中２";14,"中３";15,"高校";16,"高校";17,"高校";18,"大学/一般"},2,1))</f>
        <v/>
      </c>
      <c r="I168" s="38" t="str">
        <f t="shared" si="7"/>
        <v/>
      </c>
      <c r="J168" s="54" t="s">
        <v>30</v>
      </c>
      <c r="K168" s="54" t="s">
        <v>30</v>
      </c>
      <c r="L168" s="35">
        <f t="shared" si="8"/>
        <v>0</v>
      </c>
      <c r="M168" s="34" t="s">
        <v>113</v>
      </c>
      <c r="N168" s="34" t="s">
        <v>113</v>
      </c>
      <c r="O168" s="34" t="s">
        <v>113</v>
      </c>
      <c r="P168" s="34" t="s">
        <v>113</v>
      </c>
      <c r="Q168" s="61"/>
      <c r="S168" s="75"/>
    </row>
    <row r="169" spans="1:19" ht="63.75" hidden="1" customHeight="1" x14ac:dyDescent="0.15">
      <c r="A169" s="2">
        <v>147</v>
      </c>
      <c r="B169" s="54"/>
      <c r="C169" s="54"/>
      <c r="D169" s="54"/>
      <c r="E169" s="54"/>
      <c r="F169" s="55"/>
      <c r="G169" s="38" t="str">
        <f t="shared" ca="1" si="6"/>
        <v/>
      </c>
      <c r="H169" s="38" t="str">
        <f>IF(F169="","",VLOOKUP(DATEDIF(F169,DATE(IF(MONTH("2025/4/2")&lt;=3,YEAR("2025/4/2")-1,YEAR("2025/4/2")),4,1),"Y"),{0,"幼児";6,"小１";7,"小２";8,"小３";9,"小４";10,"小５";11,"小６";12,"中１";13,"中２";14,"中３";15,"高校";16,"高校";17,"高校";18,"大学/一般"},2,1))</f>
        <v/>
      </c>
      <c r="I169" s="38" t="str">
        <f t="shared" si="7"/>
        <v/>
      </c>
      <c r="J169" s="54" t="s">
        <v>30</v>
      </c>
      <c r="K169" s="54" t="s">
        <v>30</v>
      </c>
      <c r="L169" s="35">
        <f t="shared" si="8"/>
        <v>0</v>
      </c>
      <c r="M169" s="34" t="s">
        <v>113</v>
      </c>
      <c r="N169" s="34" t="s">
        <v>113</v>
      </c>
      <c r="O169" s="34" t="s">
        <v>113</v>
      </c>
      <c r="P169" s="34" t="s">
        <v>113</v>
      </c>
      <c r="Q169" s="61"/>
      <c r="S169" s="75"/>
    </row>
    <row r="170" spans="1:19" ht="63.75" hidden="1" customHeight="1" x14ac:dyDescent="0.15">
      <c r="A170" s="2">
        <v>148</v>
      </c>
      <c r="B170" s="54"/>
      <c r="C170" s="54"/>
      <c r="D170" s="54"/>
      <c r="E170" s="54"/>
      <c r="F170" s="55"/>
      <c r="G170" s="38" t="str">
        <f t="shared" ca="1" si="6"/>
        <v/>
      </c>
      <c r="H170" s="38" t="str">
        <f>IF(F170="","",VLOOKUP(DATEDIF(F170,DATE(IF(MONTH("2025/4/2")&lt;=3,YEAR("2025/4/2")-1,YEAR("2025/4/2")),4,1),"Y"),{0,"幼児";6,"小１";7,"小２";8,"小３";9,"小４";10,"小５";11,"小６";12,"中１";13,"中２";14,"中３";15,"高校";16,"高校";17,"高校";18,"大学/一般"},2,1))</f>
        <v/>
      </c>
      <c r="I170" s="38" t="str">
        <f t="shared" si="7"/>
        <v/>
      </c>
      <c r="J170" s="54" t="s">
        <v>30</v>
      </c>
      <c r="K170" s="54" t="s">
        <v>30</v>
      </c>
      <c r="L170" s="35">
        <f t="shared" si="8"/>
        <v>0</v>
      </c>
      <c r="M170" s="34" t="s">
        <v>113</v>
      </c>
      <c r="N170" s="34" t="s">
        <v>113</v>
      </c>
      <c r="O170" s="34" t="s">
        <v>113</v>
      </c>
      <c r="P170" s="34" t="s">
        <v>113</v>
      </c>
      <c r="Q170" s="61"/>
      <c r="S170" s="75"/>
    </row>
    <row r="171" spans="1:19" ht="63.75" hidden="1" customHeight="1" x14ac:dyDescent="0.15">
      <c r="A171" s="2">
        <v>149</v>
      </c>
      <c r="B171" s="54"/>
      <c r="C171" s="54"/>
      <c r="D171" s="54"/>
      <c r="E171" s="54"/>
      <c r="F171" s="55"/>
      <c r="G171" s="38" t="str">
        <f t="shared" ca="1" si="6"/>
        <v/>
      </c>
      <c r="H171" s="38" t="str">
        <f>IF(F171="","",VLOOKUP(DATEDIF(F171,DATE(IF(MONTH("2025/4/2")&lt;=3,YEAR("2025/4/2")-1,YEAR("2025/4/2")),4,1),"Y"),{0,"幼児";6,"小１";7,"小２";8,"小３";9,"小４";10,"小５";11,"小６";12,"中１";13,"中２";14,"中３";15,"高校";16,"高校";17,"高校";18,"大学/一般"},2,1))</f>
        <v/>
      </c>
      <c r="I171" s="38" t="str">
        <f t="shared" si="7"/>
        <v/>
      </c>
      <c r="J171" s="54" t="s">
        <v>30</v>
      </c>
      <c r="K171" s="54" t="s">
        <v>30</v>
      </c>
      <c r="L171" s="35">
        <f t="shared" si="8"/>
        <v>0</v>
      </c>
      <c r="M171" s="34" t="s">
        <v>113</v>
      </c>
      <c r="N171" s="34" t="s">
        <v>113</v>
      </c>
      <c r="O171" s="34" t="s">
        <v>113</v>
      </c>
      <c r="P171" s="34" t="s">
        <v>113</v>
      </c>
      <c r="Q171" s="61"/>
      <c r="S171" s="75"/>
    </row>
    <row r="172" spans="1:19" ht="63.75" hidden="1" customHeight="1" x14ac:dyDescent="0.15">
      <c r="A172" s="2">
        <v>150</v>
      </c>
      <c r="B172" s="54"/>
      <c r="C172" s="54"/>
      <c r="D172" s="54"/>
      <c r="E172" s="54"/>
      <c r="F172" s="55"/>
      <c r="G172" s="38" t="str">
        <f t="shared" ca="1" si="6"/>
        <v/>
      </c>
      <c r="H172" s="38" t="str">
        <f>IF(F172="","",VLOOKUP(DATEDIF(F172,DATE(IF(MONTH("2025/4/2")&lt;=3,YEAR("2025/4/2")-1,YEAR("2025/4/2")),4,1),"Y"),{0,"幼児";6,"小１";7,"小２";8,"小３";9,"小４";10,"小５";11,"小６";12,"中１";13,"中２";14,"中３";15,"高校";16,"高校";17,"高校";18,"大学/一般"},2,1))</f>
        <v/>
      </c>
      <c r="I172" s="38" t="str">
        <f t="shared" si="7"/>
        <v/>
      </c>
      <c r="J172" s="54" t="s">
        <v>30</v>
      </c>
      <c r="K172" s="54" t="s">
        <v>30</v>
      </c>
      <c r="L172" s="35">
        <f t="shared" si="8"/>
        <v>0</v>
      </c>
      <c r="M172" s="34" t="s">
        <v>113</v>
      </c>
      <c r="N172" s="34" t="s">
        <v>113</v>
      </c>
      <c r="O172" s="34" t="s">
        <v>113</v>
      </c>
      <c r="P172" s="34" t="s">
        <v>113</v>
      </c>
      <c r="Q172" s="61"/>
      <c r="S172" s="75"/>
    </row>
    <row r="173" spans="1:19" ht="24.75" customHeight="1" x14ac:dyDescent="0.15"/>
    <row r="174" spans="1:19" ht="63.75" customHeight="1" x14ac:dyDescent="0.15">
      <c r="A174" s="125" t="s">
        <v>124</v>
      </c>
      <c r="B174" s="125"/>
      <c r="C174" s="125"/>
      <c r="D174" s="125"/>
      <c r="E174" s="125"/>
      <c r="F174" s="125"/>
      <c r="G174" s="125"/>
      <c r="H174" s="125"/>
      <c r="I174" s="125"/>
      <c r="J174" s="125"/>
      <c r="K174" s="125"/>
      <c r="L174" s="17" t="s">
        <v>104</v>
      </c>
    </row>
    <row r="175" spans="1:19" ht="23.25" customHeight="1" x14ac:dyDescent="0.15"/>
    <row r="176" spans="1:19" ht="36" customHeight="1" x14ac:dyDescent="0.15">
      <c r="A176" s="10" t="s">
        <v>10</v>
      </c>
      <c r="B176" s="103" t="str">
        <f>IF(D4="","",D4)</f>
        <v/>
      </c>
      <c r="C176" s="103"/>
      <c r="D176" s="11" t="s">
        <v>11</v>
      </c>
      <c r="E176" s="103" t="str">
        <f>IF(D5="","",D5)</f>
        <v/>
      </c>
      <c r="F176" s="103"/>
      <c r="G176" s="103"/>
    </row>
    <row r="177" spans="1:17" ht="36" customHeight="1" x14ac:dyDescent="0.15">
      <c r="A177" s="10" t="s">
        <v>12</v>
      </c>
      <c r="B177" s="104">
        <f>(COUNTIF(C181:C190,"訂正")+COUNTIF(C181:C190,"再発行"))</f>
        <v>0</v>
      </c>
      <c r="C177" s="104"/>
      <c r="D177" s="11" t="s">
        <v>13</v>
      </c>
      <c r="E177" s="103" t="str">
        <f>B177&amp;",000円 （"&amp;(B177&amp;"名×1,000円）")</f>
        <v>0,000円 （0名×1,000円）</v>
      </c>
      <c r="F177" s="103"/>
      <c r="G177" s="103"/>
    </row>
    <row r="178" spans="1:17" ht="36" customHeight="1" x14ac:dyDescent="0.15"/>
    <row r="179" spans="1:17" s="15" customFormat="1" ht="28.5" customHeight="1" x14ac:dyDescent="0.15">
      <c r="B179" s="5" t="s">
        <v>31</v>
      </c>
      <c r="C179" s="5" t="s">
        <v>31</v>
      </c>
      <c r="D179" s="32" t="s">
        <v>33</v>
      </c>
      <c r="E179" s="32" t="s">
        <v>33</v>
      </c>
      <c r="F179" s="32" t="s">
        <v>33</v>
      </c>
      <c r="G179" s="32" t="s">
        <v>33</v>
      </c>
      <c r="H179" s="32" t="s">
        <v>33</v>
      </c>
      <c r="I179" s="32" t="s">
        <v>33</v>
      </c>
      <c r="J179" s="105" t="s">
        <v>33</v>
      </c>
      <c r="K179" s="105"/>
      <c r="L179" s="6" t="s">
        <v>32</v>
      </c>
    </row>
    <row r="180" spans="1:17" ht="63.75" customHeight="1" thickBot="1" x14ac:dyDescent="0.2">
      <c r="A180" s="12"/>
      <c r="B180" s="65" t="s">
        <v>34</v>
      </c>
      <c r="C180" s="65" t="s">
        <v>35</v>
      </c>
      <c r="D180" s="62" t="s">
        <v>14</v>
      </c>
      <c r="E180" s="62" t="s">
        <v>15</v>
      </c>
      <c r="F180" s="62" t="s">
        <v>16</v>
      </c>
      <c r="G180" s="62" t="s">
        <v>17</v>
      </c>
      <c r="H180" s="62" t="s">
        <v>18</v>
      </c>
      <c r="I180" s="62" t="s">
        <v>36</v>
      </c>
      <c r="J180" s="96" t="s">
        <v>29</v>
      </c>
      <c r="K180" s="96"/>
      <c r="L180" s="7" t="s">
        <v>24</v>
      </c>
      <c r="Q180" s="73" t="s">
        <v>120</v>
      </c>
    </row>
    <row r="181" spans="1:17" ht="63.75" customHeight="1" thickTop="1" x14ac:dyDescent="0.15">
      <c r="A181" s="3">
        <v>1</v>
      </c>
      <c r="B181" s="66"/>
      <c r="C181" s="67" t="s">
        <v>30</v>
      </c>
      <c r="D181" s="63"/>
      <c r="E181" s="63"/>
      <c r="F181" s="63"/>
      <c r="G181" s="63"/>
      <c r="H181" s="68"/>
      <c r="I181" s="63"/>
      <c r="J181" s="108"/>
      <c r="K181" s="109"/>
      <c r="L181" s="35">
        <f>IF(B181="",0,1000)</f>
        <v>0</v>
      </c>
      <c r="Q181" s="74"/>
    </row>
    <row r="182" spans="1:17" ht="63.75" customHeight="1" x14ac:dyDescent="0.15">
      <c r="A182" s="2">
        <v>2</v>
      </c>
      <c r="B182" s="67"/>
      <c r="C182" s="67" t="s">
        <v>30</v>
      </c>
      <c r="D182" s="64"/>
      <c r="E182" s="64"/>
      <c r="F182" s="64"/>
      <c r="G182" s="64"/>
      <c r="H182" s="69"/>
      <c r="I182" s="63"/>
      <c r="J182" s="106"/>
      <c r="K182" s="107"/>
      <c r="L182" s="35">
        <f t="shared" ref="L182:L190" si="9">IF(B182="",0,1000)</f>
        <v>0</v>
      </c>
      <c r="Q182" s="75"/>
    </row>
    <row r="183" spans="1:17" ht="63.75" customHeight="1" x14ac:dyDescent="0.15">
      <c r="A183" s="2">
        <v>3</v>
      </c>
      <c r="B183" s="67"/>
      <c r="C183" s="67" t="s">
        <v>30</v>
      </c>
      <c r="D183" s="64"/>
      <c r="E183" s="64"/>
      <c r="F183" s="64"/>
      <c r="G183" s="64"/>
      <c r="H183" s="69"/>
      <c r="I183" s="63"/>
      <c r="J183" s="106"/>
      <c r="K183" s="107"/>
      <c r="L183" s="35">
        <f t="shared" si="9"/>
        <v>0</v>
      </c>
      <c r="Q183" s="75"/>
    </row>
    <row r="184" spans="1:17" ht="63.75" customHeight="1" x14ac:dyDescent="0.15">
      <c r="A184" s="2">
        <v>4</v>
      </c>
      <c r="B184" s="67"/>
      <c r="C184" s="67" t="s">
        <v>30</v>
      </c>
      <c r="D184" s="64"/>
      <c r="E184" s="64"/>
      <c r="F184" s="64"/>
      <c r="G184" s="64"/>
      <c r="H184" s="69"/>
      <c r="I184" s="63"/>
      <c r="J184" s="106"/>
      <c r="K184" s="107"/>
      <c r="L184" s="35">
        <f t="shared" si="9"/>
        <v>0</v>
      </c>
      <c r="Q184" s="75"/>
    </row>
    <row r="185" spans="1:17" ht="63.75" customHeight="1" x14ac:dyDescent="0.15">
      <c r="A185" s="2">
        <v>5</v>
      </c>
      <c r="B185" s="67"/>
      <c r="C185" s="67" t="s">
        <v>30</v>
      </c>
      <c r="D185" s="64"/>
      <c r="E185" s="64"/>
      <c r="F185" s="64"/>
      <c r="G185" s="64"/>
      <c r="H185" s="69"/>
      <c r="I185" s="63"/>
      <c r="J185" s="106"/>
      <c r="K185" s="107"/>
      <c r="L185" s="35">
        <f t="shared" si="9"/>
        <v>0</v>
      </c>
      <c r="Q185" s="75"/>
    </row>
    <row r="186" spans="1:17" ht="63.75" customHeight="1" x14ac:dyDescent="0.15">
      <c r="A186" s="2">
        <v>6</v>
      </c>
      <c r="B186" s="67"/>
      <c r="C186" s="67" t="s">
        <v>30</v>
      </c>
      <c r="D186" s="64"/>
      <c r="E186" s="64"/>
      <c r="F186" s="64"/>
      <c r="G186" s="64"/>
      <c r="H186" s="69"/>
      <c r="I186" s="63"/>
      <c r="J186" s="106"/>
      <c r="K186" s="107"/>
      <c r="L186" s="35">
        <f t="shared" si="9"/>
        <v>0</v>
      </c>
      <c r="Q186" s="75"/>
    </row>
    <row r="187" spans="1:17" ht="63.75" customHeight="1" x14ac:dyDescent="0.15">
      <c r="A187" s="2">
        <v>7</v>
      </c>
      <c r="B187" s="67"/>
      <c r="C187" s="67" t="s">
        <v>30</v>
      </c>
      <c r="D187" s="64"/>
      <c r="E187" s="64"/>
      <c r="F187" s="64"/>
      <c r="G187" s="64"/>
      <c r="H187" s="69"/>
      <c r="I187" s="63"/>
      <c r="J187" s="106"/>
      <c r="K187" s="107"/>
      <c r="L187" s="35">
        <f t="shared" si="9"/>
        <v>0</v>
      </c>
      <c r="Q187" s="75"/>
    </row>
    <row r="188" spans="1:17" ht="63.75" customHeight="1" x14ac:dyDescent="0.15">
      <c r="A188" s="2">
        <v>8</v>
      </c>
      <c r="B188" s="67"/>
      <c r="C188" s="67" t="s">
        <v>30</v>
      </c>
      <c r="D188" s="64"/>
      <c r="E188" s="64"/>
      <c r="F188" s="64"/>
      <c r="G188" s="64"/>
      <c r="H188" s="69"/>
      <c r="I188" s="63"/>
      <c r="J188" s="106"/>
      <c r="K188" s="107"/>
      <c r="L188" s="35">
        <f t="shared" si="9"/>
        <v>0</v>
      </c>
      <c r="Q188" s="75"/>
    </row>
    <row r="189" spans="1:17" ht="63.75" customHeight="1" x14ac:dyDescent="0.15">
      <c r="A189" s="2">
        <v>9</v>
      </c>
      <c r="B189" s="67"/>
      <c r="C189" s="67" t="s">
        <v>30</v>
      </c>
      <c r="D189" s="64"/>
      <c r="E189" s="64"/>
      <c r="F189" s="64"/>
      <c r="G189" s="64"/>
      <c r="H189" s="69"/>
      <c r="I189" s="63"/>
      <c r="J189" s="106"/>
      <c r="K189" s="107"/>
      <c r="L189" s="35">
        <f t="shared" si="9"/>
        <v>0</v>
      </c>
      <c r="Q189" s="75"/>
    </row>
    <row r="190" spans="1:17" ht="63.75" customHeight="1" x14ac:dyDescent="0.15">
      <c r="A190" s="2">
        <v>10</v>
      </c>
      <c r="B190" s="67"/>
      <c r="C190" s="67" t="s">
        <v>30</v>
      </c>
      <c r="D190" s="64"/>
      <c r="E190" s="64"/>
      <c r="F190" s="64"/>
      <c r="G190" s="64"/>
      <c r="H190" s="69"/>
      <c r="I190" s="63"/>
      <c r="J190" s="106"/>
      <c r="K190" s="107"/>
      <c r="L190" s="35">
        <f t="shared" si="9"/>
        <v>0</v>
      </c>
      <c r="Q190" s="75"/>
    </row>
  </sheetData>
  <sheetProtection algorithmName="SHA-512" hashValue="Q7i79PuOxHuJNo/n78VyTQW1sK6RGAeAlMYD4JCWYnx56n6cBwr0t73QvnNNscy7rbewAVXZx+Er3si+VQZXjg==" saltValue="vicH+i1w7IZ5iDcb37wQQw==" spinCount="100000" sheet="1" selectLockedCells="1"/>
  <mergeCells count="47">
    <mergeCell ref="J187:K187"/>
    <mergeCell ref="J188:K188"/>
    <mergeCell ref="J189:K189"/>
    <mergeCell ref="J190:K190"/>
    <mergeCell ref="J181:K181"/>
    <mergeCell ref="J182:K182"/>
    <mergeCell ref="J183:K183"/>
    <mergeCell ref="J184:K184"/>
    <mergeCell ref="J185:K185"/>
    <mergeCell ref="J186:K186"/>
    <mergeCell ref="J180:K180"/>
    <mergeCell ref="B19:C19"/>
    <mergeCell ref="A16:K16"/>
    <mergeCell ref="B18:C18"/>
    <mergeCell ref="A13:C13"/>
    <mergeCell ref="D13:J13"/>
    <mergeCell ref="A14:C14"/>
    <mergeCell ref="D14:J14"/>
    <mergeCell ref="E19:H19"/>
    <mergeCell ref="E18:H18"/>
    <mergeCell ref="A174:K174"/>
    <mergeCell ref="B176:C176"/>
    <mergeCell ref="B177:C177"/>
    <mergeCell ref="E176:G176"/>
    <mergeCell ref="E177:G177"/>
    <mergeCell ref="J179:K179"/>
    <mergeCell ref="A10:C10"/>
    <mergeCell ref="D10:J10"/>
    <mergeCell ref="A11:C11"/>
    <mergeCell ref="D11:J11"/>
    <mergeCell ref="A12:C12"/>
    <mergeCell ref="D12:J12"/>
    <mergeCell ref="A6:C6"/>
    <mergeCell ref="A8:C8"/>
    <mergeCell ref="A9:C9"/>
    <mergeCell ref="D6:J6"/>
    <mergeCell ref="A7:J7"/>
    <mergeCell ref="D8:J8"/>
    <mergeCell ref="D9:J9"/>
    <mergeCell ref="A1:L1"/>
    <mergeCell ref="A2:J2"/>
    <mergeCell ref="D3:J3"/>
    <mergeCell ref="D4:J4"/>
    <mergeCell ref="D5:J5"/>
    <mergeCell ref="A3:C3"/>
    <mergeCell ref="A4:C4"/>
    <mergeCell ref="A5:C5"/>
  </mergeCells>
  <phoneticPr fontId="2"/>
  <dataValidations count="4">
    <dataValidation type="list" allowBlank="1" showInputMessage="1" showErrorMessage="1" sqref="J23:J172 I181:I190">
      <formula1>INDIRECT("会員_性別")</formula1>
    </dataValidation>
    <dataValidation type="list" allowBlank="1" showInputMessage="1" showErrorMessage="1" sqref="K23:K172">
      <formula1>INDIRECT("審判員_フラグ")</formula1>
    </dataValidation>
    <dataValidation type="list" allowBlank="1" showInputMessage="1" showErrorMessage="1" sqref="D3:J3">
      <formula1>INDIRECT("地区名称")</formula1>
    </dataValidation>
    <dataValidation type="list" allowBlank="1" showInputMessage="1" showErrorMessage="1" sqref="C181:C190">
      <formula1>INDIRECT("訂正_再発行")</formula1>
    </dataValidation>
  </dataValidations>
  <hyperlinks>
    <hyperlink ref="L174" location="会員情報登録!Q5" display="＜戻る＞"/>
    <hyperlink ref="L16" location="会員情報登録!Q4" display="＜戻る＞"/>
    <hyperlink ref="Q5" location="会員情報登録!B181" display="神奈川県空手道連盟　＜訂正＞会員情報登録"/>
    <hyperlink ref="Q6" location="振込連絡書!A1" display="神奈川県空手道連盟　&lt;&lt;会員証発行申込&gt;&gt;　振込連絡書"/>
    <hyperlink ref="Q4" location="会員情報登録!B23" display="神奈川県空手道連盟　会員情報登録"/>
  </hyperlinks>
  <pageMargins left="0.25" right="0.25" top="0.75" bottom="0.75" header="0.3" footer="0.3"/>
  <pageSetup paperSize="9" scale="30" orientation="portrait" horizontalDpi="1200" verticalDpi="1200" r:id="rId1"/>
  <rowBreaks count="2" manualBreakCount="2">
    <brk id="15" max="16383" man="1"/>
    <brk id="17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0"/>
  <sheetViews>
    <sheetView zoomScale="130" zoomScaleNormal="130" workbookViewId="0">
      <selection activeCell="B3" sqref="B3:E3"/>
    </sheetView>
  </sheetViews>
  <sheetFormatPr defaultRowHeight="13.5" x14ac:dyDescent="0.15"/>
  <cols>
    <col min="1" max="1" width="40.875" customWidth="1"/>
    <col min="2" max="4" width="26.75" customWidth="1"/>
    <col min="5" max="5" width="31.375" customWidth="1"/>
    <col min="6" max="6" width="16.625" customWidth="1"/>
  </cols>
  <sheetData>
    <row r="1" spans="1:8" ht="36.75" customHeight="1" x14ac:dyDescent="0.15">
      <c r="A1" s="125" t="s">
        <v>123</v>
      </c>
      <c r="B1" s="125"/>
      <c r="C1" s="125"/>
      <c r="D1" s="125"/>
      <c r="E1" s="125"/>
      <c r="F1" s="17" t="s">
        <v>104</v>
      </c>
      <c r="G1" s="24"/>
      <c r="H1" s="24"/>
    </row>
    <row r="2" spans="1:8" ht="32.25" customHeight="1" x14ac:dyDescent="0.15">
      <c r="A2" s="23" t="s">
        <v>76</v>
      </c>
      <c r="B2" s="22"/>
      <c r="C2" s="22"/>
      <c r="D2" s="22"/>
      <c r="E2" s="22"/>
      <c r="F2" s="25"/>
      <c r="G2" s="26" t="s">
        <v>99</v>
      </c>
      <c r="H2" s="15"/>
    </row>
    <row r="3" spans="1:8" ht="63.75" customHeight="1" x14ac:dyDescent="0.15">
      <c r="A3" s="40" t="s">
        <v>77</v>
      </c>
      <c r="B3" s="124" t="s">
        <v>78</v>
      </c>
      <c r="C3" s="124"/>
      <c r="D3" s="124"/>
      <c r="E3" s="124"/>
      <c r="F3" s="27" t="s">
        <v>100</v>
      </c>
      <c r="G3" s="26" t="s">
        <v>101</v>
      </c>
      <c r="H3" s="28"/>
    </row>
    <row r="4" spans="1:8" ht="63.75" customHeight="1" x14ac:dyDescent="0.15">
      <c r="A4" s="40" t="s">
        <v>10</v>
      </c>
      <c r="B4" s="110" t="str">
        <f>IF(会員情報登録!D4="","",会員情報登録!D4)</f>
        <v/>
      </c>
      <c r="C4" s="110"/>
      <c r="D4" s="110"/>
      <c r="E4" s="110"/>
      <c r="F4" s="29"/>
      <c r="G4" s="26" t="s">
        <v>102</v>
      </c>
      <c r="H4" s="28"/>
    </row>
    <row r="5" spans="1:8" ht="63.75" customHeight="1" x14ac:dyDescent="0.15">
      <c r="A5" s="40" t="s">
        <v>79</v>
      </c>
      <c r="B5" s="110" t="str">
        <f>IF(会員情報登録!D5="","",会員情報登録!D5)</f>
        <v/>
      </c>
      <c r="C5" s="110"/>
      <c r="D5" s="110"/>
      <c r="E5" s="110"/>
      <c r="F5" s="27"/>
      <c r="G5" s="15"/>
      <c r="H5" s="28"/>
    </row>
    <row r="6" spans="1:8" ht="63.75" customHeight="1" x14ac:dyDescent="0.15">
      <c r="A6" s="40" t="s">
        <v>80</v>
      </c>
      <c r="B6" s="110" t="str">
        <f>IF(会員情報登録!D8="","",会員情報登録!D8)</f>
        <v/>
      </c>
      <c r="C6" s="110"/>
      <c r="D6" s="110"/>
      <c r="E6" s="110"/>
      <c r="F6" s="27"/>
      <c r="G6" s="15"/>
      <c r="H6" s="50"/>
    </row>
    <row r="7" spans="1:8" ht="63.75" customHeight="1" x14ac:dyDescent="0.15">
      <c r="A7" s="40" t="s">
        <v>81</v>
      </c>
      <c r="B7" s="110" t="str">
        <f>IF(会員情報登録!D13="","",会員情報登録!D13)</f>
        <v/>
      </c>
      <c r="C7" s="110"/>
      <c r="D7" s="110"/>
      <c r="E7" s="110"/>
      <c r="F7" s="29"/>
      <c r="G7" s="15"/>
      <c r="H7" s="28"/>
    </row>
    <row r="8" spans="1:8" ht="32.25" customHeight="1" x14ac:dyDescent="0.15">
      <c r="A8" s="21" t="s">
        <v>82</v>
      </c>
      <c r="B8" s="20"/>
      <c r="C8" s="20"/>
      <c r="D8" s="20"/>
      <c r="E8" s="20"/>
      <c r="F8" s="25"/>
      <c r="G8" s="15"/>
      <c r="H8" s="15"/>
    </row>
    <row r="9" spans="1:8" ht="63.75" customHeight="1" x14ac:dyDescent="0.15">
      <c r="A9" s="41" t="s">
        <v>83</v>
      </c>
      <c r="B9" s="114" t="s">
        <v>112</v>
      </c>
      <c r="C9" s="115"/>
      <c r="D9" s="115"/>
      <c r="E9" s="116"/>
      <c r="F9" s="30" t="s">
        <v>100</v>
      </c>
      <c r="G9" s="15"/>
      <c r="H9" s="15"/>
    </row>
    <row r="10" spans="1:8" ht="104.25" customHeight="1" x14ac:dyDescent="0.15">
      <c r="A10" s="41" t="s">
        <v>84</v>
      </c>
      <c r="B10" s="111" t="s">
        <v>125</v>
      </c>
      <c r="C10" s="117"/>
      <c r="D10" s="117"/>
      <c r="E10" s="118"/>
      <c r="F10" s="27"/>
      <c r="G10" s="15"/>
      <c r="H10" s="28"/>
    </row>
    <row r="11" spans="1:8" ht="63.75" customHeight="1" x14ac:dyDescent="0.15">
      <c r="A11" s="42" t="s">
        <v>85</v>
      </c>
      <c r="B11" s="114" t="s">
        <v>98</v>
      </c>
      <c r="C11" s="115"/>
      <c r="D11" s="115"/>
      <c r="E11" s="116"/>
      <c r="F11" s="27" t="s">
        <v>121</v>
      </c>
      <c r="G11" s="15"/>
      <c r="H11" s="31"/>
    </row>
    <row r="12" spans="1:8" ht="63.75" customHeight="1" x14ac:dyDescent="0.15">
      <c r="A12" s="43" t="s">
        <v>86</v>
      </c>
      <c r="B12" s="114"/>
      <c r="C12" s="115"/>
      <c r="D12" s="115"/>
      <c r="E12" s="116"/>
      <c r="F12" s="27" t="s">
        <v>103</v>
      </c>
      <c r="G12" s="15"/>
      <c r="H12" s="15"/>
    </row>
    <row r="13" spans="1:8" ht="63.75" customHeight="1" x14ac:dyDescent="0.15">
      <c r="A13" s="45" t="s">
        <v>87</v>
      </c>
      <c r="B13" s="119">
        <f>会員情報登録!B19</f>
        <v>0</v>
      </c>
      <c r="C13" s="120"/>
      <c r="D13" s="120"/>
      <c r="E13" s="46">
        <f>B13*1000</f>
        <v>0</v>
      </c>
      <c r="F13" s="27"/>
      <c r="G13" s="15"/>
      <c r="H13" s="15"/>
    </row>
    <row r="14" spans="1:8" ht="63.75" customHeight="1" x14ac:dyDescent="0.15">
      <c r="A14" s="45" t="s">
        <v>88</v>
      </c>
      <c r="B14" s="49" t="s">
        <v>89</v>
      </c>
      <c r="C14" s="48">
        <f>会員情報登録!B177</f>
        <v>0</v>
      </c>
      <c r="D14" s="47" t="s">
        <v>90</v>
      </c>
      <c r="E14" s="46">
        <f>C14*1000</f>
        <v>0</v>
      </c>
      <c r="F14" s="27"/>
      <c r="G14" s="15"/>
      <c r="H14" s="15"/>
    </row>
    <row r="15" spans="1:8" ht="63.75" hidden="1" customHeight="1" x14ac:dyDescent="0.15">
      <c r="A15" s="45" t="s">
        <v>91</v>
      </c>
      <c r="B15" s="49" t="s">
        <v>92</v>
      </c>
      <c r="C15" s="70"/>
      <c r="D15" s="47" t="s">
        <v>90</v>
      </c>
      <c r="E15" s="72"/>
      <c r="F15" s="27"/>
      <c r="G15" s="15"/>
      <c r="H15" s="15"/>
    </row>
    <row r="16" spans="1:8" ht="96" hidden="1" customHeight="1" x14ac:dyDescent="0.15">
      <c r="A16" s="41" t="s">
        <v>93</v>
      </c>
      <c r="B16" s="49" t="s">
        <v>94</v>
      </c>
      <c r="C16" s="71"/>
      <c r="D16" s="47" t="s">
        <v>90</v>
      </c>
      <c r="E16" s="72"/>
      <c r="F16" s="27"/>
      <c r="G16" s="15"/>
      <c r="H16" s="15"/>
    </row>
    <row r="17" spans="1:8" ht="63.75" hidden="1" customHeight="1" x14ac:dyDescent="0.15">
      <c r="A17" s="41" t="s">
        <v>95</v>
      </c>
      <c r="B17" s="49" t="s">
        <v>94</v>
      </c>
      <c r="C17" s="71"/>
      <c r="D17" s="47" t="s">
        <v>90</v>
      </c>
      <c r="E17" s="72"/>
      <c r="F17" s="27"/>
      <c r="G17" s="15"/>
      <c r="H17" s="15"/>
    </row>
    <row r="18" spans="1:8" ht="63.75" customHeight="1" x14ac:dyDescent="0.15">
      <c r="A18" s="43" t="s">
        <v>96</v>
      </c>
      <c r="B18" s="121">
        <f>SUM(E13:E17)</f>
        <v>0</v>
      </c>
      <c r="C18" s="122"/>
      <c r="D18" s="122"/>
      <c r="E18" s="123"/>
      <c r="F18" s="29"/>
      <c r="G18" s="15"/>
      <c r="H18" s="15"/>
    </row>
    <row r="19" spans="1:8" ht="91.5" customHeight="1" x14ac:dyDescent="0.15">
      <c r="A19" s="44" t="s">
        <v>97</v>
      </c>
      <c r="B19" s="111" t="s">
        <v>126</v>
      </c>
      <c r="C19" s="112"/>
      <c r="D19" s="112"/>
      <c r="E19" s="113"/>
      <c r="F19" s="29"/>
      <c r="G19" s="15"/>
      <c r="H19" s="15"/>
    </row>
    <row r="20" spans="1:8" ht="91.5" customHeight="1" x14ac:dyDescent="0.15">
      <c r="E20" s="33" t="s">
        <v>108</v>
      </c>
      <c r="F20" s="15"/>
      <c r="G20" s="15"/>
      <c r="H20" s="15"/>
    </row>
  </sheetData>
  <sheetProtection algorithmName="SHA-512" hashValue="rUpYBb4Ol1gXnqv4sXuxYHZvRKLPpJS4Qtff3F2qoEDVzVr3cYmsZrliWK9qenIfz8ys5dWPT28TfAmSpOmM8g==" saltValue="4xvEUqLMdA3eSj47G9TjoA==" spinCount="100000" sheet="1" selectLockedCells="1"/>
  <mergeCells count="13">
    <mergeCell ref="A1:E1"/>
    <mergeCell ref="B3:E3"/>
    <mergeCell ref="B4:E4"/>
    <mergeCell ref="B5:E5"/>
    <mergeCell ref="B6:E6"/>
    <mergeCell ref="B7:E7"/>
    <mergeCell ref="B19:E19"/>
    <mergeCell ref="B9:E9"/>
    <mergeCell ref="B10:E10"/>
    <mergeCell ref="B11:E11"/>
    <mergeCell ref="B12:E12"/>
    <mergeCell ref="B13:D13"/>
    <mergeCell ref="B18:E18"/>
  </mergeCells>
  <phoneticPr fontId="2"/>
  <dataValidations count="1">
    <dataValidation type="list" allowBlank="1" showInputMessage="1" showErrorMessage="1" sqref="B11:E11">
      <formula1>振込名義</formula1>
    </dataValidation>
  </dataValidations>
  <hyperlinks>
    <hyperlink ref="F1" location="会員情報登録!Q6" display="＜戻る＞"/>
  </hyperlink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プルダウンメニュー</vt:lpstr>
      <vt:lpstr>会員情報登録</vt:lpstr>
      <vt:lpstr>振込連絡書</vt:lpstr>
      <vt:lpstr>会員_性別</vt:lpstr>
      <vt:lpstr>審判員_フラグ</vt:lpstr>
      <vt:lpstr>振込名義</vt:lpstr>
      <vt:lpstr>地区名称</vt:lpstr>
      <vt:lpstr>訂正_再発行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kumakiri</dc:creator>
  <cp:lastModifiedBy>小山 隼人</cp:lastModifiedBy>
  <cp:lastPrinted>2017-03-14T05:33:06Z</cp:lastPrinted>
  <dcterms:created xsi:type="dcterms:W3CDTF">2017-03-07T07:56:59Z</dcterms:created>
  <dcterms:modified xsi:type="dcterms:W3CDTF">2024-10-29T07:45:01Z</dcterms:modified>
</cp:coreProperties>
</file>